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bertic\Desktop\JEDNOSTAVNA NABAVA\2025_JEDNOSTAVNA NABAVA\OSIGURANJE OD ODGOVORNOSTI\"/>
    </mc:Choice>
  </mc:AlternateContent>
  <xr:revisionPtr revIDLastSave="0" documentId="13_ncr:1_{47CFADAA-D6B2-4C97-8D7F-86D4AD0EC9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SIGURANJE IMOVINE" sheetId="1" r:id="rId1"/>
    <sheet name="OSIGURANJE OD ODGOVORNOSTI" sheetId="6" r:id="rId2"/>
    <sheet name="OSIGURANJE MENADŽERA" sheetId="12" r:id="rId3"/>
    <sheet name="AO" sheetId="9" r:id="rId4"/>
    <sheet name="List1" sheetId="11" state="hidden" r:id="rId5"/>
    <sheet name="KASKO" sheetId="10" r:id="rId6"/>
    <sheet name="REKAPITULACIJA" sheetId="5" r:id="rId7"/>
  </sheets>
  <definedNames>
    <definedName name="_xlnm._FilterDatabase" localSheetId="3" hidden="1">AO!$A$3:$L$38</definedName>
    <definedName name="_xlnm._FilterDatabase" localSheetId="5" hidden="1">KASKO!$A$3:$K$17</definedName>
    <definedName name="_xlnm.Print_Area" localSheetId="3">AO!$A$1:$L$44</definedName>
    <definedName name="_xlnm.Print_Area" localSheetId="5">KASKO!$A$1:$K$21</definedName>
    <definedName name="_xlnm.Print_Area" localSheetId="0">'OSIGURANJE IMOVINE'!$A$1:$E$38</definedName>
    <definedName name="_xlnm.Print_Area" localSheetId="2">'OSIGURANJE MENADŽERA'!$A$1:$J$6</definedName>
    <definedName name="_xlnm.Print_Area" localSheetId="1">'OSIGURANJE OD ODGOVORNOSTI'!$A$1:$D$49</definedName>
    <definedName name="_xlnm.Print_Area" localSheetId="6">REKAPITULACIJA!$A$1:$H$20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6" l="1"/>
  <c r="D31" i="1"/>
  <c r="E32" i="11" l="1"/>
  <c r="E34" i="11" s="1"/>
  <c r="D32" i="11"/>
  <c r="D34" i="11" s="1"/>
  <c r="B32" i="11"/>
  <c r="B34" i="11" s="1"/>
  <c r="A32" i="11"/>
  <c r="A34" i="11" s="1"/>
  <c r="E25" i="11"/>
  <c r="E23" i="11"/>
  <c r="D23" i="11"/>
  <c r="D25" i="11" s="1"/>
  <c r="B23" i="11"/>
  <c r="B25" i="11" s="1"/>
  <c r="A23" i="11"/>
  <c r="A25" i="11" s="1"/>
  <c r="E14" i="11"/>
  <c r="E16" i="11" s="1"/>
  <c r="D14" i="11"/>
  <c r="D16" i="11" s="1"/>
  <c r="B14" i="11"/>
  <c r="B16" i="11" s="1"/>
  <c r="A14" i="11"/>
  <c r="A16" i="11" s="1"/>
  <c r="E5" i="11"/>
  <c r="E7" i="11" s="1"/>
  <c r="D5" i="11"/>
  <c r="D7" i="11" s="1"/>
  <c r="A5" i="11"/>
  <c r="B5" i="11"/>
  <c r="B7" i="11"/>
  <c r="A7" i="11"/>
</calcChain>
</file>

<file path=xl/sharedStrings.xml><?xml version="1.0" encoding="utf-8"?>
<sst xmlns="http://schemas.openxmlformats.org/spreadsheetml/2006/main" count="469" uniqueCount="298">
  <si>
    <t>1. Osiguranje imovine</t>
  </si>
  <si>
    <t>A)   Osiguranje od požara</t>
  </si>
  <si>
    <t>Red. broj</t>
  </si>
  <si>
    <t>Naziv predmeta osiguranja</t>
  </si>
  <si>
    <t>Svota osiguranja</t>
  </si>
  <si>
    <t>Godišnja premija</t>
  </si>
  <si>
    <t>1.</t>
  </si>
  <si>
    <t>B)   Osiguranje od provalne krađe i razbojstva</t>
  </si>
  <si>
    <t>Blagajna manipulacija</t>
  </si>
  <si>
    <t>2.</t>
  </si>
  <si>
    <t>Novac u blagajni i rizik</t>
  </si>
  <si>
    <t>3.</t>
  </si>
  <si>
    <t>C)   Osiguranje od loma stroja</t>
  </si>
  <si>
    <t xml:space="preserve"> </t>
  </si>
  <si>
    <t>* Sve svote osiguranja u Osiguranju od požara (1.A) i lomu stroja  (1.C) predstavljaju  nabavnu vrijednost.</t>
  </si>
  <si>
    <t>2. Osiguranje od odgovornosti iz djelatnosti</t>
  </si>
  <si>
    <t>A)   Osiguranje od javne odgovornosti</t>
  </si>
  <si>
    <t>Osiguranje od javne odgovornosti prema trećim osobama</t>
  </si>
  <si>
    <t>Svota osiguranja po štetnom događaju</t>
  </si>
  <si>
    <t>Agregatni godišnji limit</t>
  </si>
  <si>
    <t>Franšiza</t>
  </si>
  <si>
    <t>NE NUDITI</t>
  </si>
  <si>
    <t>Doplaci za:</t>
  </si>
  <si>
    <t>učinjene štete prilikom rada samohodnih kosilica</t>
  </si>
  <si>
    <t>1 kom</t>
  </si>
  <si>
    <t>učinjene štete prilikom rada stroja za čišćenje ulica</t>
  </si>
  <si>
    <t>učinjene štete prilikom rada vozila sa mehaničkom korpom</t>
  </si>
  <si>
    <t>učinjene štete prilikom rada vozila namijenjenih za zimsku službu</t>
  </si>
  <si>
    <t>8 kom</t>
  </si>
  <si>
    <t>učinjene štete prilikom rada sa priklj. rad. strojevima-ralice, posipači</t>
  </si>
  <si>
    <t>nezgode osoba na prometnicama i nogostupima</t>
  </si>
  <si>
    <t>B)   Osiguranje odgovornosti poslodavca prema vlastitim radnicima</t>
  </si>
  <si>
    <t>Osiguranje odgovornosti poslodavca prema vlastitim radnicima</t>
  </si>
  <si>
    <t>Broj radnika</t>
  </si>
  <si>
    <t>Neto platni fond</t>
  </si>
  <si>
    <t xml:space="preserve">  </t>
  </si>
  <si>
    <t>3. Osiguranje od posljedica nesretnog slučaja (nezgode)</t>
  </si>
  <si>
    <t>Iznos osiguranja</t>
  </si>
  <si>
    <t>Vrijeme osiguranja</t>
  </si>
  <si>
    <t>24 sata</t>
  </si>
  <si>
    <t>Smrt uslijed nezgode</t>
  </si>
  <si>
    <t>Smrt uslijed bolesti</t>
  </si>
  <si>
    <t>Trajni invaliditet uslijed nezgode</t>
  </si>
  <si>
    <t>Red. br.</t>
  </si>
  <si>
    <t>Reg. oznaka</t>
  </si>
  <si>
    <t>Marka, tip, model vozila</t>
  </si>
  <si>
    <t>Vrsta</t>
  </si>
  <si>
    <t>Godina proizvodnje</t>
  </si>
  <si>
    <t>Broj šasije</t>
  </si>
  <si>
    <t>kW</t>
  </si>
  <si>
    <t>NDM</t>
  </si>
  <si>
    <t>KŽ 128-BI</t>
  </si>
  <si>
    <t>MAN TGM 18.290,4X2 BB C-272869</t>
  </si>
  <si>
    <t>TERETNI AUTOMOBIL</t>
  </si>
  <si>
    <t>WMAN08ZZ7CY282894</t>
  </si>
  <si>
    <t>KŽ 141-AL</t>
  </si>
  <si>
    <t>MAN LE 18.280, C-143382</t>
  </si>
  <si>
    <t>WMAL90ZZ75Y154026</t>
  </si>
  <si>
    <t>OSOBNI AUTOMOBIL</t>
  </si>
  <si>
    <t>4.</t>
  </si>
  <si>
    <t>KŽ 198-BK</t>
  </si>
  <si>
    <t>MITSUBISHI,  FUSO CANTER, 7C15D</t>
  </si>
  <si>
    <t>TYBFEB71GLDX07050</t>
  </si>
  <si>
    <t>5.</t>
  </si>
  <si>
    <t>KŽ 239-BL</t>
  </si>
  <si>
    <t>MAN TGM, C-285823, 18.290</t>
  </si>
  <si>
    <t>WMAN08ZZ3EY306515</t>
  </si>
  <si>
    <t>6.</t>
  </si>
  <si>
    <t>KŽ 307-L</t>
  </si>
  <si>
    <t>TOMO VINKOVIĆ, PPK-1,5</t>
  </si>
  <si>
    <t>PRIKLJUČNO VOZILO</t>
  </si>
  <si>
    <t>O62</t>
  </si>
  <si>
    <t>7.</t>
  </si>
  <si>
    <t>KŽ 341-BL</t>
  </si>
  <si>
    <t>MEGELLI MEGA, RM, M10</t>
  </si>
  <si>
    <t>ELEKTRIČNO VOZILO</t>
  </si>
  <si>
    <t>VLGRMH90FM2017087</t>
  </si>
  <si>
    <t>8.</t>
  </si>
  <si>
    <t>TRAKTOR</t>
  </si>
  <si>
    <t>9.</t>
  </si>
  <si>
    <t>KŽ 407-K</t>
  </si>
  <si>
    <t>CITROEN BERLINGO TRADI L1, 1,6 HDI</t>
  </si>
  <si>
    <t>VF77C9HXCAJ808688</t>
  </si>
  <si>
    <t>10.</t>
  </si>
  <si>
    <t>KŽ 409-K</t>
  </si>
  <si>
    <t>VF77C9HXCAJ808686</t>
  </si>
  <si>
    <t>11.</t>
  </si>
  <si>
    <t>12.</t>
  </si>
  <si>
    <t>13.</t>
  </si>
  <si>
    <t>14.</t>
  </si>
  <si>
    <t>KŽ 509-AR</t>
  </si>
  <si>
    <t>PRIMA, TT 840, S</t>
  </si>
  <si>
    <t>KŽ 515-AT</t>
  </si>
  <si>
    <t>VF7XU9HUC64152650</t>
  </si>
  <si>
    <t>16.</t>
  </si>
  <si>
    <t>KŽ 525-AT</t>
  </si>
  <si>
    <t>VF7YDDMHC11448935</t>
  </si>
  <si>
    <t>17.</t>
  </si>
  <si>
    <t>KŽ 608-AE</t>
  </si>
  <si>
    <t>MAN 18.225, LK C-128765</t>
  </si>
  <si>
    <t>WMAL87ZZZ4Y123376</t>
  </si>
  <si>
    <t>18.</t>
  </si>
  <si>
    <t>19.</t>
  </si>
  <si>
    <t>20.</t>
  </si>
  <si>
    <t>WMAL87ZZZ4Y123358</t>
  </si>
  <si>
    <t>CITROEN BERLINGO, 1,9D</t>
  </si>
  <si>
    <t>VF7GCWJYB94248161</t>
  </si>
  <si>
    <t>22.</t>
  </si>
  <si>
    <t>KŽ 766-AP</t>
  </si>
  <si>
    <t>ZCFC50A2005657517</t>
  </si>
  <si>
    <t>24.</t>
  </si>
  <si>
    <t>RADNI STROJ</t>
  </si>
  <si>
    <t>25.</t>
  </si>
  <si>
    <t>26.</t>
  </si>
  <si>
    <t>27.</t>
  </si>
  <si>
    <t>KŽ 927-AK</t>
  </si>
  <si>
    <t>28.</t>
  </si>
  <si>
    <t>KŽ 927-BH</t>
  </si>
  <si>
    <t>ANTONIO CARRARO, TTR, 4400 HST</t>
  </si>
  <si>
    <t>29.</t>
  </si>
  <si>
    <t>KŽ 948-AP</t>
  </si>
  <si>
    <t>SCHAEFF, SKL 832</t>
  </si>
  <si>
    <t>GOLDONI, RONIN 50</t>
  </si>
  <si>
    <t>TX619631</t>
  </si>
  <si>
    <t>SVEUKUPNA PREMIJA - AUTOMOBILSKA ODGOVORNOST</t>
  </si>
  <si>
    <t>REKAPITULACIJA</t>
  </si>
  <si>
    <t>VRSTA OSIGURANJA</t>
  </si>
  <si>
    <t>-Jednogodišnja premija-</t>
  </si>
  <si>
    <t>1. OSIGURANJE IMOVINE</t>
  </si>
  <si>
    <t>2. OSIGURANJE OD ODGOVORNOSTI IZ DJELATNOSTI</t>
  </si>
  <si>
    <t>3. OSIGURANJE OD POSLJEDICA NESRETNOG SLUČAJA (NEZGODE)</t>
  </si>
  <si>
    <t>Mjesto i datum</t>
  </si>
  <si>
    <t>Pečat i potpis ovlaštene osobe ponuditelja</t>
  </si>
  <si>
    <t>učinjene štete prilikom rada vozila za odvoz otpada</t>
  </si>
  <si>
    <t>ZIMSKA SLUŽBA - Kooperanti</t>
  </si>
  <si>
    <t>broj kooperanata</t>
  </si>
  <si>
    <t>Doplatak za amortizaciju</t>
  </si>
  <si>
    <t xml:space="preserve">Doplatak za otkup učešća u šteti u cjelini </t>
  </si>
  <si>
    <t>učinjene štete prilikom rada sa prikla. rad. strojevima-ralice, posipači</t>
  </si>
  <si>
    <t>Analitika Prilog 1.</t>
  </si>
  <si>
    <t>Analitika Prilog 2.</t>
  </si>
  <si>
    <t>30.</t>
  </si>
  <si>
    <t>31.</t>
  </si>
  <si>
    <t>KŽ 541-CG</t>
  </si>
  <si>
    <t>Datum isteka osiguranja</t>
  </si>
  <si>
    <t>VF7SXHMRVKT719104</t>
  </si>
  <si>
    <t>VF7SXHMRVKT719100</t>
  </si>
  <si>
    <t>VF7SXHMRVKT647967</t>
  </si>
  <si>
    <t>VOLVO FE 4x2</t>
  </si>
  <si>
    <t>YV2V001A5KZ123391</t>
  </si>
  <si>
    <t>TEHNOVAR-METAL TMI 3,5 TVM</t>
  </si>
  <si>
    <t>V39T13AHBK1NB2036</t>
  </si>
  <si>
    <t>SWH4L205000H186361</t>
  </si>
  <si>
    <t>KŽ 808-CH</t>
  </si>
  <si>
    <t>Citroen Jumper, 2.0 hdi blue</t>
  </si>
  <si>
    <t>VF7YD3MGC12M09264</t>
  </si>
  <si>
    <t>RENAULT KANGOO Z.E.</t>
  </si>
  <si>
    <t>VF1FW000064803187</t>
  </si>
  <si>
    <t>32.</t>
  </si>
  <si>
    <t>33.</t>
  </si>
  <si>
    <t>34.</t>
  </si>
  <si>
    <t>SVEUKUPNA PREMIJA - KASKO</t>
  </si>
  <si>
    <t>Građevinski objekti</t>
  </si>
  <si>
    <t>Oprema</t>
  </si>
  <si>
    <t>Bonus %</t>
  </si>
  <si>
    <t>KŽ 796-CI</t>
  </si>
  <si>
    <t>KŽ 899-BZ</t>
  </si>
  <si>
    <t>KŽ 620-CJ</t>
  </si>
  <si>
    <t>KŽ 920-CI</t>
  </si>
  <si>
    <t>15.</t>
  </si>
  <si>
    <t>23.</t>
  </si>
  <si>
    <t>KŽ 763-CN</t>
  </si>
  <si>
    <t>VIŠERADNI STROJ</t>
  </si>
  <si>
    <t>V39C000CBF0WB4040</t>
  </si>
  <si>
    <t>MUVO, C-303908</t>
  </si>
  <si>
    <t>Citroen, C3</t>
  </si>
  <si>
    <t>Citroen Jumper, 35L4,HDI 160,C-229252</t>
  </si>
  <si>
    <t>CITROEN JUMPY, C-247401, 1,6 HDI</t>
  </si>
  <si>
    <t>Labudica, TEMARED 4021</t>
  </si>
  <si>
    <t>MAN, 18.285, LK, C-126774</t>
  </si>
  <si>
    <t>IVECO DAILY, 50C15, C-214420</t>
  </si>
  <si>
    <t>KŽ 261-CJ</t>
  </si>
  <si>
    <t>KŽ 262-CJ</t>
  </si>
  <si>
    <t>KŽ 263-CJ</t>
  </si>
  <si>
    <t>Skuter S03; C-423815, URBAN</t>
  </si>
  <si>
    <t>UCYS03100HB000017</t>
  </si>
  <si>
    <t>ELEKTRIČNI SKUTER</t>
  </si>
  <si>
    <t>KŽ 541 CG_kasko</t>
  </si>
  <si>
    <t>19040 kto</t>
  </si>
  <si>
    <t>42000 kto</t>
  </si>
  <si>
    <t>KŽ 211 CP_kasko</t>
  </si>
  <si>
    <t>KŽ 920 CI_kasko</t>
  </si>
  <si>
    <t>KŽ 796 CI_kasko</t>
  </si>
  <si>
    <t>KŽ 261 CJ_kasko</t>
  </si>
  <si>
    <t>KŽ 262 CJ_kasko</t>
  </si>
  <si>
    <t>KŽ 848 CP_kasko</t>
  </si>
  <si>
    <t>KŽ 353-CL</t>
  </si>
  <si>
    <t>KŽ 520-BZ</t>
  </si>
  <si>
    <t>KŽ 899-CR</t>
  </si>
  <si>
    <t>KŽ 211-CP</t>
  </si>
  <si>
    <t>KŽ 848-CP</t>
  </si>
  <si>
    <t>SB1Z53BE20E090231</t>
  </si>
  <si>
    <t>TOYOTA COROLLA HYBRID, 2.0 HSD</t>
  </si>
  <si>
    <t>UTOVARIVAČ JCB 409 STAGE V</t>
  </si>
  <si>
    <t>JCB4AEAUAM3056565</t>
  </si>
  <si>
    <t>RENAULT D18 WIDE</t>
  </si>
  <si>
    <t>TERETNO VOZILO</t>
  </si>
  <si>
    <t>VF620J863MB009351</t>
  </si>
  <si>
    <t xml:space="preserve"> u eurima</t>
  </si>
  <si>
    <t>Premija (EUR)</t>
  </si>
  <si>
    <t>35.</t>
  </si>
  <si>
    <t>36.</t>
  </si>
  <si>
    <t>KŽ 825-CS</t>
  </si>
  <si>
    <t>VOLVO FE 280 KS 4X2</t>
  </si>
  <si>
    <t>C</t>
  </si>
  <si>
    <t>YV2V0Y1A0NZ140425</t>
  </si>
  <si>
    <t>RENAULT TWINGO EL.</t>
  </si>
  <si>
    <t>VF1AH000769131197</t>
  </si>
  <si>
    <t>H1340</t>
  </si>
  <si>
    <t>KOMPAKTOR H260 ECO</t>
  </si>
  <si>
    <t>NEMA*</t>
  </si>
  <si>
    <t>KŽ 583-CJ</t>
  </si>
  <si>
    <t>Prikolica TOMO VINKOVIĆ, PPK-1,5</t>
  </si>
  <si>
    <t>KŽ 877-CS</t>
  </si>
  <si>
    <t xml:space="preserve">MUVO </t>
  </si>
  <si>
    <t>V39C000ABE0WB4032</t>
  </si>
  <si>
    <t>37.</t>
  </si>
  <si>
    <t>NEMA</t>
  </si>
  <si>
    <t>Radna platforma (trokraka) za MUVO (KŽ 763 CN)</t>
  </si>
  <si>
    <t>Ukupno godišnja premija u eurima</t>
  </si>
  <si>
    <t>SVEUKUPNO GODIŠNJA PREMIJA U EURIMA (A+B+C)</t>
  </si>
  <si>
    <t>Ukupno godišnja premija za jednog radnika u eurima</t>
  </si>
  <si>
    <t>SVEUKUPNO PREMIJA U EURIMA</t>
  </si>
  <si>
    <t>SVEUKUPNA GODIŠNJA PREMIJA u eurima (A+B)</t>
  </si>
  <si>
    <t>Broj sjedećih mjesta</t>
  </si>
  <si>
    <t>-</t>
  </si>
  <si>
    <t>ZIMSKA SLUŽBA - Komunalno poduzeće Križevci d.o.o.</t>
  </si>
  <si>
    <t>38.</t>
  </si>
  <si>
    <t>V39LBC0BBP0WB4036</t>
  </si>
  <si>
    <t>11 kom</t>
  </si>
  <si>
    <t>6 kom</t>
  </si>
  <si>
    <t>ČISTILICA</t>
  </si>
  <si>
    <t xml:space="preserve">* RADNI STROJ U VLASNIŠTVU Grada Križevaca te Ugovorom o davanju na korištenje komunalnog stroja za sabijanje otpada - kompaktor dano na korištenje Komunalnom poduzeću Križevci d.o.o. </t>
  </si>
  <si>
    <t xml:space="preserve">RASCO LYNX CHARGE </t>
  </si>
  <si>
    <t>39.</t>
  </si>
  <si>
    <t>GOUPIL G4L</t>
  </si>
  <si>
    <t>VRWGWLZZZP0K00552</t>
  </si>
  <si>
    <t>FIAT DOBLO 1,6 JTD</t>
  </si>
  <si>
    <t>ZFA263000006Y51125</t>
  </si>
  <si>
    <r>
      <t>Oprema Komunalnog poduzeća</t>
    </r>
    <r>
      <rPr>
        <sz val="11"/>
        <color rgb="FF00B05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Križevci</t>
    </r>
    <r>
      <rPr>
        <sz val="11"/>
        <color theme="1"/>
        <rFont val="Calibri"/>
        <family val="2"/>
        <charset val="238"/>
        <scheme val="minor"/>
      </rPr>
      <t xml:space="preserve"> d.o.o.</t>
    </r>
  </si>
  <si>
    <t>10 kom</t>
  </si>
  <si>
    <t>3 kom</t>
  </si>
  <si>
    <t>9 kom</t>
  </si>
  <si>
    <t>Osiguranje radnika od posljedica nesretnog slučaja (nezgode)</t>
  </si>
  <si>
    <t>40.</t>
  </si>
  <si>
    <t>193 km</t>
  </si>
  <si>
    <t>Ukupan prihod za 2024. godinu</t>
  </si>
  <si>
    <t>* Naručitelj uz premiju osnovnog obveznog osiguranja AO traži i još i dodatno pokriće za autonezgodu za vozača i putnike uz osiguranine za slučaj smrti 5.300 eura ili trajnog invaliditeta 10.600,00 eura.</t>
  </si>
  <si>
    <t>21.</t>
  </si>
  <si>
    <t>41.</t>
  </si>
  <si>
    <t>VOLVO N3S, STUMMER MEDIUM X5</t>
  </si>
  <si>
    <t>YV2VZ60C2RZ156872</t>
  </si>
  <si>
    <t>42.</t>
  </si>
  <si>
    <t xml:space="preserve">FIAT DOBLO </t>
  </si>
  <si>
    <t>ZFA26300006J56987</t>
  </si>
  <si>
    <t>43.</t>
  </si>
  <si>
    <t>ISUZU ZA PODIZANJE/SPUŠTANJE</t>
  </si>
  <si>
    <t>RADNO VOZILO</t>
  </si>
  <si>
    <t>JAANL387HM7103779</t>
  </si>
  <si>
    <t>TOYOTA YARIS</t>
  </si>
  <si>
    <t>VNKD3D390A607308</t>
  </si>
  <si>
    <t>Citroen Jumpy FURGON NIVO2 XL</t>
  </si>
  <si>
    <t>VF7VFEHTMP7881496</t>
  </si>
  <si>
    <t>Kosilica Amazone Profihopper 1250</t>
  </si>
  <si>
    <t>VXU2PH050R0054441</t>
  </si>
  <si>
    <t>VOLVO FE 6x2 BL STUMMER</t>
  </si>
  <si>
    <t>ISUZU M21 T.A.P H HT-18</t>
  </si>
  <si>
    <t>Novonabavna bruto vrijednost (€)</t>
  </si>
  <si>
    <t>KŽ 575-DA</t>
  </si>
  <si>
    <t>KŽ 331-DA</t>
  </si>
  <si>
    <t>KŽ 956-DB</t>
  </si>
  <si>
    <t>KŽ 299-DF</t>
  </si>
  <si>
    <t>KŽ 336-DE</t>
  </si>
  <si>
    <t>KŽ 854-DD</t>
  </si>
  <si>
    <t>Novac u prijevozu, dostavljač - prometna nezgoda, razbojstvo</t>
  </si>
  <si>
    <t>5. Osiguranje vozila - automobilska odgovornost</t>
  </si>
  <si>
    <t>6. Osiguranje vozila - kasko osiguranje</t>
  </si>
  <si>
    <t>5. OSIGURANJE VOZILA - AUTOMOBILSKA ODGOVORNOST</t>
  </si>
  <si>
    <t>6. OSIGURANJE VOZILA - KASKO OSIGURANJE</t>
  </si>
  <si>
    <t>4. Osiguranje od menadžerske odgovornosti</t>
  </si>
  <si>
    <t>Iznos osiguranja po štetnom događaju i ukupno godišnje</t>
  </si>
  <si>
    <t>Premija</t>
  </si>
  <si>
    <t>Osiguranje od odgovornosti menadžera (1 osoba)</t>
  </si>
  <si>
    <t>4. OSIGURANJE OD MENADŽERSKE ODGOVORNOSTI</t>
  </si>
  <si>
    <t>KŽ 926-CS</t>
  </si>
  <si>
    <t>KŽ 843-DD</t>
  </si>
  <si>
    <t>KŽ 543-DG</t>
  </si>
  <si>
    <t>Ukupno godišnja premija za 106 radnika u eurima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</si>
</sst>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9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8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/>
    <xf numFmtId="0" fontId="0" fillId="0" borderId="0" xfId="0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0" fillId="0" borderId="58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34" xfId="0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5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4" fontId="8" fillId="5" borderId="8" xfId="0" applyNumberFormat="1" applyFon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4" fontId="0" fillId="5" borderId="36" xfId="0" applyNumberFormat="1" applyFill="1" applyBorder="1" applyAlignment="1">
      <alignment vertical="center"/>
    </xf>
    <xf numFmtId="4" fontId="0" fillId="5" borderId="33" xfId="0" applyNumberForma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4" fontId="0" fillId="0" borderId="31" xfId="0" applyNumberForma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4" fontId="0" fillId="5" borderId="8" xfId="0" applyNumberFormat="1" applyFill="1" applyBorder="1" applyAlignment="1">
      <alignment vertical="center"/>
    </xf>
    <xf numFmtId="4" fontId="0" fillId="2" borderId="8" xfId="0" applyNumberFormat="1" applyFill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3" borderId="17" xfId="0" applyFill="1" applyBorder="1" applyAlignment="1">
      <alignment vertical="center"/>
    </xf>
    <xf numFmtId="0" fontId="5" fillId="0" borderId="70" xfId="0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72" xfId="0" applyBorder="1"/>
    <xf numFmtId="0" fontId="0" fillId="0" borderId="72" xfId="0" applyBorder="1" applyAlignment="1">
      <alignment horizontal="center"/>
    </xf>
    <xf numFmtId="49" fontId="0" fillId="0" borderId="72" xfId="0" applyNumberFormat="1" applyBorder="1" applyAlignment="1">
      <alignment horizontal="left"/>
    </xf>
    <xf numFmtId="4" fontId="8" fillId="2" borderId="6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5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4" fontId="8" fillId="0" borderId="5" xfId="0" applyNumberFormat="1" applyFont="1" applyBorder="1" applyAlignment="1">
      <alignment vertical="center"/>
    </xf>
    <xf numFmtId="4" fontId="8" fillId="0" borderId="14" xfId="0" applyNumberFormat="1" applyFont="1" applyBorder="1" applyAlignment="1">
      <alignment vertical="center"/>
    </xf>
    <xf numFmtId="0" fontId="0" fillId="0" borderId="51" xfId="0" applyBorder="1" applyAlignment="1">
      <alignment horizontal="center"/>
    </xf>
    <xf numFmtId="0" fontId="0" fillId="0" borderId="24" xfId="0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4" fillId="0" borderId="76" xfId="0" applyFont="1" applyBorder="1" applyAlignment="1">
      <alignment vertical="center"/>
    </xf>
    <xf numFmtId="4" fontId="8" fillId="0" borderId="69" xfId="0" applyNumberFormat="1" applyFont="1" applyBorder="1" applyAlignment="1">
      <alignment vertical="center"/>
    </xf>
    <xf numFmtId="0" fontId="14" fillId="0" borderId="24" xfId="0" applyFont="1" applyBorder="1" applyAlignment="1">
      <alignment horizontal="left" vertical="center"/>
    </xf>
    <xf numFmtId="0" fontId="8" fillId="0" borderId="72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3" xfId="0" applyFont="1" applyBorder="1"/>
    <xf numFmtId="0" fontId="8" fillId="0" borderId="13" xfId="0" applyFont="1" applyBorder="1" applyAlignment="1">
      <alignment horizontal="center"/>
    </xf>
    <xf numFmtId="0" fontId="8" fillId="0" borderId="0" xfId="0" applyFont="1"/>
    <xf numFmtId="14" fontId="0" fillId="0" borderId="0" xfId="0" applyNumberFormat="1"/>
    <xf numFmtId="4" fontId="0" fillId="0" borderId="0" xfId="0" applyNumberFormat="1"/>
    <xf numFmtId="14" fontId="0" fillId="0" borderId="1" xfId="0" applyNumberFormat="1" applyBorder="1"/>
    <xf numFmtId="4" fontId="4" fillId="0" borderId="1" xfId="0" applyNumberFormat="1" applyFont="1" applyBorder="1"/>
    <xf numFmtId="4" fontId="0" fillId="0" borderId="1" xfId="0" applyNumberForma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5" fillId="0" borderId="25" xfId="0" applyFont="1" applyBorder="1" applyAlignment="1">
      <alignment horizontal="left" vertical="center"/>
    </xf>
    <xf numFmtId="0" fontId="0" fillId="0" borderId="77" xfId="0" applyBorder="1" applyAlignment="1">
      <alignment horizontal="center" vertical="center" wrapText="1"/>
    </xf>
    <xf numFmtId="0" fontId="9" fillId="0" borderId="3" xfId="0" applyFont="1" applyBorder="1"/>
    <xf numFmtId="0" fontId="9" fillId="0" borderId="0" xfId="0" applyFont="1"/>
    <xf numFmtId="0" fontId="17" fillId="0" borderId="1" xfId="0" applyFont="1" applyBorder="1" applyAlignment="1">
      <alignment horizontal="left" vertical="center"/>
    </xf>
    <xf numFmtId="0" fontId="14" fillId="0" borderId="30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3" xfId="0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5" borderId="8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14" fillId="0" borderId="13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8" fillId="2" borderId="60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8" fillId="0" borderId="3" xfId="0" applyFont="1" applyBorder="1"/>
    <xf numFmtId="0" fontId="23" fillId="0" borderId="34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4" fontId="14" fillId="0" borderId="13" xfId="0" applyNumberFormat="1" applyFont="1" applyBorder="1" applyAlignment="1">
      <alignment horizontal="right" vertical="center"/>
    </xf>
    <xf numFmtId="0" fontId="19" fillId="0" borderId="30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horizontal="right" vertical="center"/>
    </xf>
    <xf numFmtId="4" fontId="14" fillId="0" borderId="76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4" fontId="8" fillId="0" borderId="13" xfId="0" applyNumberFormat="1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4" fontId="0" fillId="2" borderId="5" xfId="0" applyNumberFormat="1" applyFill="1" applyBorder="1" applyAlignment="1">
      <alignment vertical="center"/>
    </xf>
    <xf numFmtId="0" fontId="0" fillId="0" borderId="2" xfId="0" applyBorder="1"/>
    <xf numFmtId="0" fontId="23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" fontId="0" fillId="2" borderId="1" xfId="0" applyNumberForma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23" fillId="0" borderId="1" xfId="0" applyFont="1" applyBorder="1" applyAlignment="1">
      <alignment horizontal="left"/>
    </xf>
    <xf numFmtId="0" fontId="23" fillId="0" borderId="36" xfId="0" applyFont="1" applyBorder="1" applyAlignment="1">
      <alignment horizontal="center" vertical="center"/>
    </xf>
    <xf numFmtId="4" fontId="8" fillId="2" borderId="78" xfId="0" applyNumberFormat="1" applyFont="1" applyFill="1" applyBorder="1" applyAlignment="1">
      <alignment vertical="center"/>
    </xf>
    <xf numFmtId="4" fontId="8" fillId="2" borderId="5" xfId="0" applyNumberFormat="1" applyFont="1" applyFill="1" applyBorder="1" applyAlignment="1">
      <alignment vertical="center"/>
    </xf>
    <xf numFmtId="4" fontId="8" fillId="2" borderId="74" xfId="0" applyNumberFormat="1" applyFont="1" applyFill="1" applyBorder="1" applyAlignment="1">
      <alignment vertical="center"/>
    </xf>
    <xf numFmtId="4" fontId="8" fillId="2" borderId="31" xfId="0" applyNumberFormat="1" applyFont="1" applyFill="1" applyBorder="1" applyAlignment="1">
      <alignment vertical="center"/>
    </xf>
    <xf numFmtId="4" fontId="1" fillId="2" borderId="74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14" fontId="8" fillId="2" borderId="80" xfId="0" applyNumberFormat="1" applyFont="1" applyFill="1" applyBorder="1" applyAlignment="1">
      <alignment vertical="center"/>
    </xf>
    <xf numFmtId="4" fontId="1" fillId="2" borderId="79" xfId="0" applyNumberFormat="1" applyFont="1" applyFill="1" applyBorder="1" applyAlignment="1">
      <alignment vertical="center"/>
    </xf>
    <xf numFmtId="4" fontId="9" fillId="0" borderId="0" xfId="0" applyNumberFormat="1" applyFont="1" applyAlignment="1">
      <alignment vertical="center"/>
    </xf>
    <xf numFmtId="0" fontId="8" fillId="0" borderId="12" xfId="0" applyFont="1" applyBorder="1" applyAlignment="1">
      <alignment horizontal="center" vertical="center"/>
    </xf>
    <xf numFmtId="4" fontId="7" fillId="4" borderId="24" xfId="0" applyNumberFormat="1" applyFont="1" applyFill="1" applyBorder="1" applyAlignment="1">
      <alignment horizontal="center" vertical="center"/>
    </xf>
    <xf numFmtId="4" fontId="7" fillId="4" borderId="40" xfId="0" applyNumberFormat="1" applyFont="1" applyFill="1" applyBorder="1" applyAlignment="1">
      <alignment horizontal="center" vertical="center"/>
    </xf>
    <xf numFmtId="4" fontId="7" fillId="4" borderId="25" xfId="0" applyNumberFormat="1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14" fontId="8" fillId="0" borderId="40" xfId="0" applyNumberFormat="1" applyFont="1" applyBorder="1"/>
    <xf numFmtId="14" fontId="8" fillId="0" borderId="24" xfId="0" applyNumberFormat="1" applyFont="1" applyBorder="1"/>
    <xf numFmtId="14" fontId="8" fillId="0" borderId="47" xfId="0" applyNumberFormat="1" applyFont="1" applyBorder="1"/>
    <xf numFmtId="0" fontId="8" fillId="0" borderId="13" xfId="0" applyFont="1" applyBorder="1" applyAlignment="1">
      <alignment horizontal="center" vertical="center"/>
    </xf>
    <xf numFmtId="14" fontId="8" fillId="0" borderId="47" xfId="0" applyNumberFormat="1" applyFont="1" applyBorder="1" applyAlignment="1">
      <alignment horizontal="right" vertical="center"/>
    </xf>
    <xf numFmtId="14" fontId="8" fillId="3" borderId="1" xfId="0" applyNumberFormat="1" applyFont="1" applyFill="1" applyBorder="1" applyAlignment="1">
      <alignment horizontal="right" vertical="center"/>
    </xf>
    <xf numFmtId="0" fontId="8" fillId="0" borderId="30" xfId="0" applyFont="1" applyBorder="1" applyAlignment="1">
      <alignment horizontal="center"/>
    </xf>
    <xf numFmtId="14" fontId="8" fillId="0" borderId="58" xfId="0" applyNumberFormat="1" applyFont="1" applyBorder="1"/>
    <xf numFmtId="14" fontId="8" fillId="3" borderId="24" xfId="0" applyNumberFormat="1" applyFont="1" applyFill="1" applyBorder="1"/>
    <xf numFmtId="14" fontId="8" fillId="0" borderId="1" xfId="0" applyNumberFormat="1" applyFont="1" applyBorder="1" applyAlignment="1">
      <alignment horizontal="right" vertical="center"/>
    </xf>
    <xf numFmtId="0" fontId="24" fillId="0" borderId="10" xfId="0" applyFont="1" applyBorder="1" applyAlignment="1">
      <alignment horizontal="center" vertical="center" wrapText="1"/>
    </xf>
    <xf numFmtId="14" fontId="8" fillId="0" borderId="24" xfId="0" applyNumberFormat="1" applyFont="1" applyBorder="1" applyAlignment="1">
      <alignment horizontal="center" vertical="center"/>
    </xf>
    <xf numFmtId="14" fontId="8" fillId="3" borderId="24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/>
    </xf>
    <xf numFmtId="0" fontId="8" fillId="3" borderId="42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left" vertical="center"/>
    </xf>
    <xf numFmtId="4" fontId="8" fillId="3" borderId="1" xfId="0" applyNumberFormat="1" applyFont="1" applyFill="1" applyBorder="1" applyAlignment="1">
      <alignment horizontal="right" vertical="center"/>
    </xf>
    <xf numFmtId="49" fontId="8" fillId="0" borderId="1" xfId="0" applyNumberFormat="1" applyFont="1" applyBorder="1" applyAlignment="1">
      <alignment horizontal="left"/>
    </xf>
    <xf numFmtId="49" fontId="8" fillId="0" borderId="13" xfId="0" applyNumberFormat="1" applyFont="1" applyBorder="1" applyAlignment="1">
      <alignment horizontal="left"/>
    </xf>
    <xf numFmtId="0" fontId="8" fillId="0" borderId="13" xfId="0" applyFont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14" fontId="8" fillId="3" borderId="47" xfId="0" applyNumberFormat="1" applyFont="1" applyFill="1" applyBorder="1" applyAlignment="1">
      <alignment horizontal="center" vertical="center"/>
    </xf>
    <xf numFmtId="3" fontId="14" fillId="0" borderId="13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 wrapText="1"/>
    </xf>
    <xf numFmtId="0" fontId="0" fillId="0" borderId="24" xfId="0" applyBorder="1" applyAlignment="1">
      <alignment vertical="center"/>
    </xf>
    <xf numFmtId="0" fontId="26" fillId="0" borderId="1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textRotation="90"/>
    </xf>
    <xf numFmtId="0" fontId="7" fillId="4" borderId="65" xfId="0" applyFont="1" applyFill="1" applyBorder="1" applyAlignment="1">
      <alignment horizontal="center" vertical="center" textRotation="90"/>
    </xf>
    <xf numFmtId="0" fontId="7" fillId="4" borderId="30" xfId="0" applyFont="1" applyFill="1" applyBorder="1" applyAlignment="1">
      <alignment horizontal="center" vertical="center" textRotation="90"/>
    </xf>
    <xf numFmtId="0" fontId="4" fillId="4" borderId="13" xfId="0" applyFont="1" applyFill="1" applyBorder="1" applyAlignment="1">
      <alignment horizontal="center" vertical="center" textRotation="90" wrapText="1"/>
    </xf>
    <xf numFmtId="0" fontId="4" fillId="4" borderId="65" xfId="0" applyFont="1" applyFill="1" applyBorder="1" applyAlignment="1">
      <alignment horizontal="center" vertical="center" textRotation="90" wrapText="1"/>
    </xf>
    <xf numFmtId="0" fontId="4" fillId="4" borderId="63" xfId="0" applyFont="1" applyFill="1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" fontId="8" fillId="0" borderId="13" xfId="0" applyNumberFormat="1" applyFont="1" applyBorder="1" applyAlignment="1">
      <alignment horizontal="right" vertical="center"/>
    </xf>
    <xf numFmtId="4" fontId="8" fillId="0" borderId="65" xfId="0" applyNumberFormat="1" applyFont="1" applyBorder="1" applyAlignment="1">
      <alignment horizontal="right" vertical="center"/>
    </xf>
    <xf numFmtId="4" fontId="8" fillId="0" borderId="30" xfId="0" applyNumberFormat="1" applyFont="1" applyBorder="1" applyAlignment="1">
      <alignment horizontal="right" vertical="center"/>
    </xf>
    <xf numFmtId="4" fontId="0" fillId="0" borderId="14" xfId="0" applyNumberFormat="1" applyBorder="1" applyAlignment="1">
      <alignment horizontal="center" vertical="center"/>
    </xf>
    <xf numFmtId="4" fontId="0" fillId="0" borderId="74" xfId="0" applyNumberFormat="1" applyBorder="1" applyAlignment="1">
      <alignment horizontal="center" vertical="center"/>
    </xf>
    <xf numFmtId="4" fontId="0" fillId="0" borderId="31" xfId="0" applyNumberForma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3" fontId="8" fillId="0" borderId="24" xfId="0" applyNumberFormat="1" applyFont="1" applyBorder="1" applyAlignment="1">
      <alignment horizontal="center" vertical="center"/>
    </xf>
    <xf numFmtId="3" fontId="8" fillId="0" borderId="25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5" fillId="0" borderId="24" xfId="0" applyFont="1" applyBorder="1" applyAlignment="1">
      <alignment horizontal="left" vertical="center"/>
    </xf>
    <xf numFmtId="0" fontId="15" fillId="0" borderId="40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14" fillId="0" borderId="24" xfId="0" applyFont="1" applyBorder="1" applyAlignment="1">
      <alignment horizontal="left" vertical="center"/>
    </xf>
    <xf numFmtId="0" fontId="14" fillId="0" borderId="40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4" fontId="14" fillId="0" borderId="24" xfId="0" applyNumberFormat="1" applyFont="1" applyBorder="1" applyAlignment="1">
      <alignment horizontal="center" vertical="center"/>
    </xf>
    <xf numFmtId="4" fontId="14" fillId="0" borderId="25" xfId="0" applyNumberFormat="1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15" fillId="0" borderId="61" xfId="0" applyFont="1" applyBorder="1" applyAlignment="1">
      <alignment horizontal="left" vertical="center"/>
    </xf>
    <xf numFmtId="0" fontId="15" fillId="0" borderId="58" xfId="0" applyFont="1" applyBorder="1" applyAlignment="1">
      <alignment horizontal="left" vertical="center"/>
    </xf>
    <xf numFmtId="0" fontId="15" fillId="0" borderId="62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3" fontId="8" fillId="0" borderId="47" xfId="0" applyNumberFormat="1" applyFont="1" applyBorder="1" applyAlignment="1">
      <alignment horizontal="center" vertical="center"/>
    </xf>
    <xf numFmtId="3" fontId="8" fillId="0" borderId="46" xfId="0" applyNumberFormat="1" applyFont="1" applyBorder="1" applyAlignment="1">
      <alignment horizontal="center" vertical="center"/>
    </xf>
    <xf numFmtId="3" fontId="8" fillId="0" borderId="61" xfId="0" applyNumberFormat="1" applyFont="1" applyBorder="1" applyAlignment="1">
      <alignment horizontal="center" vertical="center"/>
    </xf>
    <xf numFmtId="3" fontId="8" fillId="0" borderId="62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70" xfId="0" applyFont="1" applyBorder="1" applyAlignment="1">
      <alignment horizontal="center"/>
    </xf>
    <xf numFmtId="0" fontId="21" fillId="0" borderId="22" xfId="0" applyFont="1" applyBorder="1" applyAlignment="1">
      <alignment horizontal="left"/>
    </xf>
    <xf numFmtId="0" fontId="23" fillId="0" borderId="0" xfId="0" applyFont="1" applyAlignment="1">
      <alignment horizontal="left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45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49" fontId="11" fillId="3" borderId="47" xfId="0" applyNumberFormat="1" applyFont="1" applyFill="1" applyBorder="1" applyAlignment="1">
      <alignment horizontal="center"/>
    </xf>
    <xf numFmtId="49" fontId="11" fillId="3" borderId="42" xfId="0" applyNumberFormat="1" applyFont="1" applyFill="1" applyBorder="1" applyAlignment="1">
      <alignment horizontal="center"/>
    </xf>
    <xf numFmtId="49" fontId="11" fillId="3" borderId="46" xfId="0" applyNumberFormat="1" applyFont="1" applyFill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50" xfId="0" applyFont="1" applyBorder="1" applyAlignment="1">
      <alignment horizontal="center"/>
    </xf>
    <xf numFmtId="4" fontId="4" fillId="4" borderId="51" xfId="0" applyNumberFormat="1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52" xfId="0" applyFont="1" applyFill="1" applyBorder="1" applyAlignment="1">
      <alignment horizontal="center" vertical="center"/>
    </xf>
    <xf numFmtId="4" fontId="7" fillId="4" borderId="24" xfId="0" applyNumberFormat="1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4" fontId="7" fillId="4" borderId="40" xfId="0" applyNumberFormat="1" applyFont="1" applyFill="1" applyBorder="1" applyAlignment="1">
      <alignment horizontal="center" vertical="center"/>
    </xf>
    <xf numFmtId="4" fontId="7" fillId="4" borderId="25" xfId="0" applyNumberFormat="1" applyFont="1" applyFill="1" applyBorder="1" applyAlignment="1">
      <alignment horizontal="center" vertical="center"/>
    </xf>
    <xf numFmtId="4" fontId="10" fillId="5" borderId="49" xfId="0" applyNumberFormat="1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64" xfId="0" applyFont="1" applyBorder="1" applyAlignment="1">
      <alignment horizontal="left" vertical="center"/>
    </xf>
    <xf numFmtId="4" fontId="7" fillId="4" borderId="73" xfId="0" applyNumberFormat="1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49" fontId="8" fillId="3" borderId="1" xfId="0" applyNumberFormat="1" applyFont="1" applyFill="1" applyBorder="1" applyAlignment="1">
      <alignment horizontal="left"/>
    </xf>
    <xf numFmtId="0" fontId="8" fillId="3" borderId="1" xfId="0" applyFont="1" applyFill="1" applyBorder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workbookViewId="0">
      <selection activeCell="E7" sqref="E7:E12"/>
    </sheetView>
  </sheetViews>
  <sheetFormatPr defaultRowHeight="15" x14ac:dyDescent="0.25"/>
  <cols>
    <col min="1" max="1" width="7.140625" style="12" customWidth="1"/>
    <col min="2" max="2" width="5.7109375" style="12" customWidth="1"/>
    <col min="3" max="3" width="60.7109375" style="8" customWidth="1"/>
    <col min="4" max="4" width="15.42578125" style="113" customWidth="1"/>
    <col min="5" max="5" width="15.7109375" style="8" customWidth="1"/>
    <col min="6" max="6" width="11.7109375" style="8" bestFit="1" customWidth="1"/>
    <col min="7" max="16384" width="9.140625" style="8"/>
  </cols>
  <sheetData>
    <row r="1" spans="1:7" ht="36.75" customHeight="1" x14ac:dyDescent="0.25">
      <c r="A1" s="183" t="s">
        <v>0</v>
      </c>
      <c r="B1" s="184"/>
      <c r="C1" s="184"/>
      <c r="D1" s="184"/>
      <c r="E1" s="185"/>
    </row>
    <row r="2" spans="1:7" ht="15.75" thickBot="1" x14ac:dyDescent="0.3">
      <c r="A2" s="186"/>
      <c r="B2" s="187"/>
      <c r="C2" s="187"/>
      <c r="D2" s="187"/>
      <c r="E2" s="188"/>
    </row>
    <row r="3" spans="1:7" ht="19.5" thickBot="1" x14ac:dyDescent="0.3">
      <c r="A3" s="194" t="s">
        <v>1</v>
      </c>
      <c r="B3" s="195"/>
      <c r="C3" s="195"/>
      <c r="D3" s="195"/>
      <c r="E3" s="196"/>
    </row>
    <row r="4" spans="1:7" ht="15.75" thickTop="1" x14ac:dyDescent="0.25">
      <c r="A4" s="200"/>
      <c r="B4" s="201"/>
      <c r="C4" s="201"/>
      <c r="D4" s="201"/>
      <c r="E4" s="202"/>
    </row>
    <row r="5" spans="1:7" x14ac:dyDescent="0.25">
      <c r="A5" s="35" t="s">
        <v>2</v>
      </c>
      <c r="B5" s="41"/>
      <c r="C5" s="21" t="s">
        <v>3</v>
      </c>
      <c r="D5" s="85" t="s">
        <v>4</v>
      </c>
      <c r="E5" s="50" t="s">
        <v>5</v>
      </c>
    </row>
    <row r="6" spans="1:7" ht="1.5" customHeight="1" x14ac:dyDescent="0.25">
      <c r="A6" s="18"/>
      <c r="E6" s="19"/>
    </row>
    <row r="7" spans="1:7" x14ac:dyDescent="0.25">
      <c r="A7" s="179" t="s">
        <v>6</v>
      </c>
      <c r="B7" s="203" t="s">
        <v>139</v>
      </c>
      <c r="C7" s="209" t="s">
        <v>162</v>
      </c>
      <c r="D7" s="212">
        <v>3052194.84</v>
      </c>
      <c r="E7" s="215"/>
    </row>
    <row r="8" spans="1:7" ht="18.75" customHeight="1" x14ac:dyDescent="0.25">
      <c r="A8" s="180"/>
      <c r="B8" s="204"/>
      <c r="C8" s="210"/>
      <c r="D8" s="213"/>
      <c r="E8" s="216"/>
    </row>
    <row r="9" spans="1:7" ht="18.75" customHeight="1" x14ac:dyDescent="0.25">
      <c r="A9" s="180"/>
      <c r="B9" s="204"/>
      <c r="C9" s="210"/>
      <c r="D9" s="213"/>
      <c r="E9" s="216"/>
      <c r="F9" s="142"/>
      <c r="G9" s="110"/>
    </row>
    <row r="10" spans="1:7" ht="18.75" customHeight="1" x14ac:dyDescent="0.25">
      <c r="A10" s="180"/>
      <c r="B10" s="204"/>
      <c r="C10" s="210"/>
      <c r="D10" s="213"/>
      <c r="E10" s="216"/>
      <c r="F10" s="142"/>
      <c r="G10" s="110"/>
    </row>
    <row r="11" spans="1:7" ht="18.75" customHeight="1" x14ac:dyDescent="0.25">
      <c r="A11" s="180"/>
      <c r="B11" s="204"/>
      <c r="C11" s="210"/>
      <c r="D11" s="213"/>
      <c r="E11" s="216"/>
      <c r="F11" s="142"/>
      <c r="G11" s="110"/>
    </row>
    <row r="12" spans="1:7" ht="18.75" customHeight="1" x14ac:dyDescent="0.25">
      <c r="A12" s="181"/>
      <c r="B12" s="204"/>
      <c r="C12" s="211"/>
      <c r="D12" s="214"/>
      <c r="E12" s="217"/>
      <c r="F12" s="142"/>
      <c r="G12" s="110"/>
    </row>
    <row r="13" spans="1:7" ht="18.75" customHeight="1" x14ac:dyDescent="0.25">
      <c r="A13" s="29" t="s">
        <v>9</v>
      </c>
      <c r="B13" s="205"/>
      <c r="C13" s="51" t="s">
        <v>163</v>
      </c>
      <c r="D13" s="176">
        <v>357315.06</v>
      </c>
      <c r="E13" s="34"/>
      <c r="F13" s="142"/>
      <c r="G13" s="110"/>
    </row>
    <row r="14" spans="1:7" ht="15.75" thickBot="1" x14ac:dyDescent="0.3">
      <c r="A14" s="197" t="s">
        <v>229</v>
      </c>
      <c r="B14" s="198"/>
      <c r="C14" s="199"/>
      <c r="D14" s="199"/>
      <c r="E14" s="32"/>
      <c r="G14" s="110"/>
    </row>
    <row r="15" spans="1:7" x14ac:dyDescent="0.25">
      <c r="A15" s="18"/>
      <c r="D15" s="114"/>
      <c r="E15" s="25"/>
    </row>
    <row r="16" spans="1:7" ht="15.75" thickBot="1" x14ac:dyDescent="0.3">
      <c r="A16" s="18"/>
      <c r="D16" s="114"/>
      <c r="E16" s="25"/>
    </row>
    <row r="17" spans="1:12" ht="19.5" thickBot="1" x14ac:dyDescent="0.3">
      <c r="A17" s="194" t="s">
        <v>7</v>
      </c>
      <c r="B17" s="195"/>
      <c r="C17" s="195"/>
      <c r="D17" s="195"/>
      <c r="E17" s="196"/>
    </row>
    <row r="18" spans="1:12" ht="15.75" thickTop="1" x14ac:dyDescent="0.25">
      <c r="A18" s="18"/>
      <c r="D18" s="114"/>
      <c r="E18" s="25"/>
    </row>
    <row r="19" spans="1:12" x14ac:dyDescent="0.25">
      <c r="A19" s="35" t="s">
        <v>2</v>
      </c>
      <c r="B19" s="41"/>
      <c r="C19" s="21" t="s">
        <v>3</v>
      </c>
      <c r="D19" s="115" t="s">
        <v>4</v>
      </c>
      <c r="E19" s="50" t="s">
        <v>5</v>
      </c>
    </row>
    <row r="20" spans="1:12" ht="4.5" customHeight="1" x14ac:dyDescent="0.25">
      <c r="A20" s="20"/>
      <c r="B20" s="42"/>
      <c r="C20" s="26"/>
      <c r="D20" s="115"/>
      <c r="E20" s="27"/>
    </row>
    <row r="21" spans="1:12" x14ac:dyDescent="0.25">
      <c r="A21" s="20" t="s">
        <v>6</v>
      </c>
      <c r="B21" s="42"/>
      <c r="C21" s="26" t="s">
        <v>8</v>
      </c>
      <c r="D21" s="120">
        <v>5300</v>
      </c>
      <c r="E21" s="22"/>
    </row>
    <row r="22" spans="1:12" x14ac:dyDescent="0.25">
      <c r="A22" s="20" t="s">
        <v>9</v>
      </c>
      <c r="B22" s="42"/>
      <c r="C22" s="26" t="s">
        <v>10</v>
      </c>
      <c r="D22" s="120">
        <v>4000</v>
      </c>
      <c r="E22" s="22"/>
    </row>
    <row r="23" spans="1:12" ht="15.75" thickBot="1" x14ac:dyDescent="0.3">
      <c r="A23" s="20" t="s">
        <v>11</v>
      </c>
      <c r="B23" s="42"/>
      <c r="C23" s="138" t="s">
        <v>284</v>
      </c>
      <c r="D23" s="120">
        <v>5300</v>
      </c>
      <c r="E23" s="22"/>
    </row>
    <row r="24" spans="1:12" ht="15.75" thickBot="1" x14ac:dyDescent="0.3">
      <c r="A24" s="191" t="s">
        <v>229</v>
      </c>
      <c r="B24" s="192"/>
      <c r="C24" s="193"/>
      <c r="D24" s="193"/>
      <c r="E24" s="36"/>
    </row>
    <row r="25" spans="1:12" x14ac:dyDescent="0.25">
      <c r="A25" s="18"/>
      <c r="E25" s="19"/>
    </row>
    <row r="26" spans="1:12" ht="15.75" thickBot="1" x14ac:dyDescent="0.3">
      <c r="A26" s="18"/>
      <c r="E26" s="19"/>
      <c r="G26" s="8" t="s">
        <v>35</v>
      </c>
    </row>
    <row r="27" spans="1:12" ht="19.5" thickBot="1" x14ac:dyDescent="0.3">
      <c r="A27" s="194" t="s">
        <v>12</v>
      </c>
      <c r="B27" s="195"/>
      <c r="C27" s="195"/>
      <c r="D27" s="195"/>
      <c r="E27" s="196"/>
    </row>
    <row r="28" spans="1:12" ht="15.75" thickTop="1" x14ac:dyDescent="0.25">
      <c r="A28" s="18"/>
      <c r="D28" s="114"/>
      <c r="E28" s="25"/>
    </row>
    <row r="29" spans="1:12" x14ac:dyDescent="0.25">
      <c r="A29" s="35" t="s">
        <v>2</v>
      </c>
      <c r="B29" s="41"/>
      <c r="C29" s="21" t="s">
        <v>3</v>
      </c>
      <c r="D29" s="115" t="s">
        <v>4</v>
      </c>
      <c r="E29" s="50" t="s">
        <v>5</v>
      </c>
    </row>
    <row r="30" spans="1:12" ht="6" customHeight="1" x14ac:dyDescent="0.25">
      <c r="A30" s="20"/>
      <c r="B30" s="42"/>
      <c r="C30" s="26"/>
      <c r="D30" s="115"/>
      <c r="E30" s="27"/>
    </row>
    <row r="31" spans="1:12" ht="19.5" customHeight="1" x14ac:dyDescent="0.25">
      <c r="A31" s="20" t="s">
        <v>6</v>
      </c>
      <c r="B31" s="206" t="s">
        <v>140</v>
      </c>
      <c r="C31" s="177" t="s">
        <v>249</v>
      </c>
      <c r="D31" s="120">
        <f>D13</f>
        <v>357315.06</v>
      </c>
      <c r="E31" s="22"/>
      <c r="F31" s="110"/>
      <c r="G31" s="110"/>
      <c r="H31" s="110"/>
      <c r="I31" s="110"/>
      <c r="J31" s="110"/>
      <c r="K31" s="110"/>
      <c r="L31" s="110"/>
    </row>
    <row r="32" spans="1:12" x14ac:dyDescent="0.25">
      <c r="A32" s="20"/>
      <c r="B32" s="207"/>
      <c r="C32" s="23" t="s">
        <v>136</v>
      </c>
      <c r="D32" s="120"/>
      <c r="E32" s="22"/>
      <c r="I32" s="8" t="s">
        <v>13</v>
      </c>
    </row>
    <row r="33" spans="1:5" ht="15.75" thickBot="1" x14ac:dyDescent="0.3">
      <c r="A33" s="33"/>
      <c r="B33" s="208"/>
      <c r="C33" s="30" t="s">
        <v>137</v>
      </c>
      <c r="D33" s="123"/>
      <c r="E33" s="28"/>
    </row>
    <row r="34" spans="1:5" ht="15.75" thickBot="1" x14ac:dyDescent="0.3">
      <c r="A34" s="191" t="s">
        <v>229</v>
      </c>
      <c r="B34" s="192"/>
      <c r="C34" s="193"/>
      <c r="D34" s="193"/>
      <c r="E34" s="37"/>
    </row>
    <row r="35" spans="1:5" ht="4.5" customHeight="1" thickBot="1" x14ac:dyDescent="0.3">
      <c r="A35" s="38"/>
      <c r="B35" s="39"/>
      <c r="C35" s="39"/>
      <c r="D35" s="124"/>
      <c r="E35" s="40"/>
    </row>
    <row r="36" spans="1:5" ht="23.25" customHeight="1" thickBot="1" x14ac:dyDescent="0.3">
      <c r="A36" s="189" t="s">
        <v>230</v>
      </c>
      <c r="B36" s="190"/>
      <c r="C36" s="190"/>
      <c r="D36" s="190"/>
      <c r="E36" s="36"/>
    </row>
    <row r="38" spans="1:5" x14ac:dyDescent="0.25">
      <c r="A38" s="182" t="s">
        <v>14</v>
      </c>
      <c r="B38" s="182"/>
      <c r="C38" s="182"/>
      <c r="D38" s="182"/>
      <c r="E38" s="182"/>
    </row>
  </sheetData>
  <mergeCells count="16">
    <mergeCell ref="A7:A12"/>
    <mergeCell ref="A38:E38"/>
    <mergeCell ref="A1:E2"/>
    <mergeCell ref="A36:D36"/>
    <mergeCell ref="A24:D24"/>
    <mergeCell ref="A17:E17"/>
    <mergeCell ref="A3:E3"/>
    <mergeCell ref="A14:D14"/>
    <mergeCell ref="A27:E27"/>
    <mergeCell ref="A34:D34"/>
    <mergeCell ref="A4:E4"/>
    <mergeCell ref="B7:B13"/>
    <mergeCell ref="B31:B33"/>
    <mergeCell ref="C7:C12"/>
    <mergeCell ref="D7:D12"/>
    <mergeCell ref="E7:E12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4" fitToHeight="0" orientation="portrait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9"/>
  <sheetViews>
    <sheetView topLeftCell="A24" zoomScaleNormal="100" workbookViewId="0">
      <selection activeCell="C30" sqref="C30"/>
    </sheetView>
  </sheetViews>
  <sheetFormatPr defaultRowHeight="15" x14ac:dyDescent="0.25"/>
  <cols>
    <col min="1" max="1" width="8.85546875" style="12" customWidth="1"/>
    <col min="2" max="2" width="60.28515625" style="8" customWidth="1"/>
    <col min="3" max="3" width="13.42578125" style="113" customWidth="1"/>
    <col min="4" max="4" width="16.140625" style="8" customWidth="1"/>
    <col min="5" max="16384" width="9.140625" style="8"/>
  </cols>
  <sheetData>
    <row r="1" spans="1:5" ht="25.5" customHeight="1" thickBot="1" x14ac:dyDescent="0.3">
      <c r="A1" s="183" t="s">
        <v>15</v>
      </c>
      <c r="B1" s="184"/>
      <c r="C1" s="184"/>
      <c r="D1" s="185"/>
    </row>
    <row r="2" spans="1:5" ht="19.5" thickBot="1" x14ac:dyDescent="0.3">
      <c r="A2" s="194" t="s">
        <v>16</v>
      </c>
      <c r="B2" s="195"/>
      <c r="C2" s="195"/>
      <c r="D2" s="196"/>
    </row>
    <row r="3" spans="1:5" ht="12" customHeight="1" thickTop="1" x14ac:dyDescent="0.25">
      <c r="A3" s="18"/>
      <c r="D3" s="19"/>
    </row>
    <row r="4" spans="1:5" x14ac:dyDescent="0.25">
      <c r="A4" s="20" t="s">
        <v>2</v>
      </c>
      <c r="B4" s="21" t="s">
        <v>3</v>
      </c>
      <c r="C4" s="115"/>
      <c r="D4" s="50" t="s">
        <v>5</v>
      </c>
    </row>
    <row r="5" spans="1:5" ht="6.75" customHeight="1" x14ac:dyDescent="0.25">
      <c r="A5" s="18"/>
      <c r="D5" s="19"/>
    </row>
    <row r="6" spans="1:5" ht="15.75" customHeight="1" x14ac:dyDescent="0.25">
      <c r="A6" s="226" t="s">
        <v>6</v>
      </c>
      <c r="B6" s="77" t="s">
        <v>17</v>
      </c>
      <c r="C6" s="258"/>
      <c r="D6" s="259"/>
    </row>
    <row r="7" spans="1:5" ht="15.75" customHeight="1" x14ac:dyDescent="0.25">
      <c r="A7" s="227"/>
      <c r="B7" s="78" t="s">
        <v>18</v>
      </c>
      <c r="C7" s="120">
        <v>26500</v>
      </c>
      <c r="D7" s="52"/>
    </row>
    <row r="8" spans="1:5" ht="15.75" customHeight="1" x14ac:dyDescent="0.25">
      <c r="A8" s="227"/>
      <c r="B8" s="56" t="s">
        <v>19</v>
      </c>
      <c r="C8" s="120">
        <v>106000</v>
      </c>
      <c r="D8" s="52"/>
    </row>
    <row r="9" spans="1:5" x14ac:dyDescent="0.25">
      <c r="A9" s="227"/>
      <c r="B9" s="56" t="s">
        <v>20</v>
      </c>
      <c r="C9" s="235" t="s">
        <v>21</v>
      </c>
      <c r="D9" s="236"/>
    </row>
    <row r="10" spans="1:5" x14ac:dyDescent="0.25">
      <c r="A10" s="227"/>
      <c r="B10" s="56" t="s">
        <v>256</v>
      </c>
      <c r="C10" s="114">
        <f>3728349.19+45000</f>
        <v>3773349.19</v>
      </c>
      <c r="D10" s="52"/>
    </row>
    <row r="11" spans="1:5" ht="15.75" customHeight="1" x14ac:dyDescent="0.25">
      <c r="A11" s="227"/>
      <c r="B11" s="230" t="s">
        <v>22</v>
      </c>
      <c r="C11" s="231"/>
      <c r="D11" s="232"/>
    </row>
    <row r="12" spans="1:5" ht="15.75" customHeight="1" x14ac:dyDescent="0.25">
      <c r="A12" s="227"/>
      <c r="B12" s="56" t="s">
        <v>133</v>
      </c>
      <c r="C12" s="114" t="s">
        <v>28</v>
      </c>
      <c r="D12" s="52"/>
      <c r="E12" s="218"/>
    </row>
    <row r="13" spans="1:5" ht="15.75" customHeight="1" x14ac:dyDescent="0.25">
      <c r="A13" s="227"/>
      <c r="B13" s="56" t="s">
        <v>23</v>
      </c>
      <c r="C13" s="116" t="s">
        <v>250</v>
      </c>
      <c r="D13" s="52"/>
      <c r="E13" s="218"/>
    </row>
    <row r="14" spans="1:5" x14ac:dyDescent="0.25">
      <c r="A14" s="227"/>
      <c r="B14" s="56" t="s">
        <v>25</v>
      </c>
      <c r="C14" s="116" t="s">
        <v>24</v>
      </c>
      <c r="D14" s="52"/>
      <c r="E14" s="218"/>
    </row>
    <row r="15" spans="1:5" ht="15.75" thickBot="1" x14ac:dyDescent="0.3">
      <c r="A15" s="228"/>
      <c r="B15" s="57" t="s">
        <v>26</v>
      </c>
      <c r="C15" s="121" t="s">
        <v>24</v>
      </c>
      <c r="D15" s="58"/>
      <c r="E15" s="218"/>
    </row>
    <row r="16" spans="1:5" ht="15.75" thickTop="1" x14ac:dyDescent="0.25">
      <c r="A16" s="227" t="s">
        <v>9</v>
      </c>
      <c r="B16" s="240" t="s">
        <v>236</v>
      </c>
      <c r="C16" s="241"/>
      <c r="D16" s="242"/>
      <c r="E16" s="218"/>
    </row>
    <row r="17" spans="1:6" ht="15.75" customHeight="1" x14ac:dyDescent="0.25">
      <c r="A17" s="227"/>
      <c r="B17" s="56" t="s">
        <v>27</v>
      </c>
      <c r="C17" s="116" t="s">
        <v>240</v>
      </c>
      <c r="D17" s="52"/>
      <c r="E17" s="218"/>
    </row>
    <row r="18" spans="1:6" x14ac:dyDescent="0.25">
      <c r="A18" s="227"/>
      <c r="B18" s="56" t="s">
        <v>29</v>
      </c>
      <c r="C18" s="116" t="s">
        <v>240</v>
      </c>
      <c r="D18" s="52"/>
      <c r="E18" s="218"/>
    </row>
    <row r="19" spans="1:6" x14ac:dyDescent="0.25">
      <c r="A19" s="227"/>
      <c r="B19" s="223" t="s">
        <v>134</v>
      </c>
      <c r="C19" s="224"/>
      <c r="D19" s="225"/>
      <c r="E19" s="218"/>
    </row>
    <row r="20" spans="1:6" x14ac:dyDescent="0.25">
      <c r="A20" s="227"/>
      <c r="B20" s="59" t="s">
        <v>135</v>
      </c>
      <c r="C20" s="122" t="s">
        <v>251</v>
      </c>
      <c r="D20" s="73"/>
      <c r="E20" s="218"/>
    </row>
    <row r="21" spans="1:6" x14ac:dyDescent="0.25">
      <c r="A21" s="227"/>
      <c r="B21" s="56" t="s">
        <v>27</v>
      </c>
      <c r="C21" s="116" t="s">
        <v>239</v>
      </c>
      <c r="D21" s="52"/>
      <c r="E21" s="218"/>
    </row>
    <row r="22" spans="1:6" x14ac:dyDescent="0.25">
      <c r="A22" s="227"/>
      <c r="B22" s="56" t="s">
        <v>138</v>
      </c>
      <c r="C22" s="116" t="s">
        <v>252</v>
      </c>
      <c r="D22" s="52"/>
      <c r="E22" s="218"/>
    </row>
    <row r="23" spans="1:6" ht="15.75" thickBot="1" x14ac:dyDescent="0.3">
      <c r="A23" s="229"/>
      <c r="B23" s="56" t="s">
        <v>30</v>
      </c>
      <c r="C23" s="116" t="s">
        <v>255</v>
      </c>
      <c r="D23" s="52"/>
      <c r="E23" s="218"/>
    </row>
    <row r="24" spans="1:6" ht="15.75" thickBot="1" x14ac:dyDescent="0.3">
      <c r="A24" s="253" t="s">
        <v>229</v>
      </c>
      <c r="B24" s="254"/>
      <c r="C24" s="254"/>
      <c r="D24" s="24"/>
    </row>
    <row r="25" spans="1:6" ht="12" customHeight="1" thickBot="1" x14ac:dyDescent="0.3">
      <c r="A25" s="79"/>
      <c r="B25" s="80"/>
      <c r="D25" s="81"/>
    </row>
    <row r="26" spans="1:6" ht="19.5" thickBot="1" x14ac:dyDescent="0.3">
      <c r="A26" s="255" t="s">
        <v>31</v>
      </c>
      <c r="B26" s="256"/>
      <c r="C26" s="256"/>
      <c r="D26" s="257"/>
    </row>
    <row r="27" spans="1:6" ht="12.75" customHeight="1" thickTop="1" x14ac:dyDescent="0.25">
      <c r="A27" s="79"/>
      <c r="B27" s="82"/>
      <c r="C27" s="114"/>
      <c r="D27" s="83"/>
    </row>
    <row r="28" spans="1:6" x14ac:dyDescent="0.25">
      <c r="A28" s="84" t="s">
        <v>2</v>
      </c>
      <c r="B28" s="85" t="s">
        <v>3</v>
      </c>
      <c r="C28" s="115"/>
      <c r="D28" s="86" t="s">
        <v>5</v>
      </c>
    </row>
    <row r="29" spans="1:6" x14ac:dyDescent="0.25">
      <c r="A29" s="226" t="s">
        <v>9</v>
      </c>
      <c r="B29" s="119" t="s">
        <v>32</v>
      </c>
      <c r="C29" s="233"/>
      <c r="D29" s="234"/>
    </row>
    <row r="30" spans="1:6" x14ac:dyDescent="0.25">
      <c r="A30" s="227"/>
      <c r="B30" s="56" t="s">
        <v>18</v>
      </c>
      <c r="C30" s="116">
        <v>16000</v>
      </c>
      <c r="D30" s="52"/>
    </row>
    <row r="31" spans="1:6" x14ac:dyDescent="0.25">
      <c r="A31" s="227"/>
      <c r="B31" s="56" t="s">
        <v>19</v>
      </c>
      <c r="C31" s="116">
        <v>63000</v>
      </c>
      <c r="D31" s="52"/>
      <c r="F31" s="8" t="s">
        <v>13</v>
      </c>
    </row>
    <row r="32" spans="1:6" x14ac:dyDescent="0.25">
      <c r="A32" s="227"/>
      <c r="B32" s="56" t="s">
        <v>20</v>
      </c>
      <c r="C32" s="235" t="s">
        <v>21</v>
      </c>
      <c r="D32" s="236"/>
    </row>
    <row r="33" spans="1:11" x14ac:dyDescent="0.25">
      <c r="A33" s="227"/>
      <c r="B33" s="56" t="s">
        <v>33</v>
      </c>
      <c r="C33" s="175">
        <v>106</v>
      </c>
      <c r="D33" s="53"/>
    </row>
    <row r="34" spans="1:11" ht="15.75" thickBot="1" x14ac:dyDescent="0.3">
      <c r="A34" s="229"/>
      <c r="B34" s="56" t="s">
        <v>34</v>
      </c>
      <c r="C34" s="117">
        <v>1187526.3799999999</v>
      </c>
      <c r="D34" s="53"/>
      <c r="K34" s="8" t="s">
        <v>35</v>
      </c>
    </row>
    <row r="35" spans="1:11" ht="15.75" thickBot="1" x14ac:dyDescent="0.3">
      <c r="A35" s="253" t="s">
        <v>229</v>
      </c>
      <c r="B35" s="254"/>
      <c r="C35" s="254"/>
      <c r="D35" s="87"/>
    </row>
    <row r="36" spans="1:11" ht="3.75" customHeight="1" thickBot="1" x14ac:dyDescent="0.3">
      <c r="A36" s="79"/>
      <c r="B36" s="82"/>
      <c r="D36" s="88"/>
    </row>
    <row r="37" spans="1:11" ht="23.25" customHeight="1" thickBot="1" x14ac:dyDescent="0.3">
      <c r="A37" s="243" t="s">
        <v>233</v>
      </c>
      <c r="B37" s="244"/>
      <c r="C37" s="244"/>
      <c r="D37" s="24"/>
    </row>
    <row r="38" spans="1:11" ht="12.75" customHeight="1" thickBot="1" x14ac:dyDescent="0.3">
      <c r="A38" s="80"/>
      <c r="B38" s="82"/>
      <c r="D38" s="82"/>
    </row>
    <row r="39" spans="1:11" ht="29.25" customHeight="1" x14ac:dyDescent="0.25">
      <c r="A39" s="245" t="s">
        <v>36</v>
      </c>
      <c r="B39" s="246"/>
      <c r="C39" s="246"/>
      <c r="D39" s="247"/>
    </row>
    <row r="40" spans="1:11" x14ac:dyDescent="0.25">
      <c r="A40" s="89" t="s">
        <v>2</v>
      </c>
      <c r="B40" s="90" t="s">
        <v>3</v>
      </c>
      <c r="C40" s="118" t="s">
        <v>37</v>
      </c>
      <c r="D40" s="91" t="s">
        <v>5</v>
      </c>
    </row>
    <row r="41" spans="1:11" ht="2.25" customHeight="1" x14ac:dyDescent="0.25">
      <c r="A41" s="79"/>
      <c r="B41" s="82"/>
      <c r="D41" s="88"/>
    </row>
    <row r="42" spans="1:11" ht="15.75" x14ac:dyDescent="0.25">
      <c r="A42" s="248" t="s">
        <v>6</v>
      </c>
      <c r="B42" s="92" t="s">
        <v>253</v>
      </c>
      <c r="C42" s="249">
        <v>106</v>
      </c>
      <c r="D42" s="250"/>
    </row>
    <row r="43" spans="1:11" ht="15.75" x14ac:dyDescent="0.25">
      <c r="A43" s="227"/>
      <c r="B43" s="93" t="s">
        <v>33</v>
      </c>
      <c r="C43" s="251"/>
      <c r="D43" s="252"/>
    </row>
    <row r="44" spans="1:11" ht="15.75" x14ac:dyDescent="0.25">
      <c r="A44" s="227"/>
      <c r="B44" s="94" t="s">
        <v>38</v>
      </c>
      <c r="C44" s="219" t="s">
        <v>39</v>
      </c>
      <c r="D44" s="220"/>
    </row>
    <row r="45" spans="1:11" ht="15.75" customHeight="1" x14ac:dyDescent="0.25">
      <c r="A45" s="227"/>
      <c r="B45" s="56" t="s">
        <v>40</v>
      </c>
      <c r="C45" s="116">
        <v>5300</v>
      </c>
      <c r="D45" s="52"/>
    </row>
    <row r="46" spans="1:11" ht="15.75" customHeight="1" x14ac:dyDescent="0.25">
      <c r="A46" s="227"/>
      <c r="B46" s="56" t="s">
        <v>41</v>
      </c>
      <c r="C46" s="116">
        <v>2650</v>
      </c>
      <c r="D46" s="52"/>
    </row>
    <row r="47" spans="1:11" ht="15.75" thickBot="1" x14ac:dyDescent="0.3">
      <c r="A47" s="229"/>
      <c r="B47" s="95" t="s">
        <v>42</v>
      </c>
      <c r="C47" s="117">
        <v>10600</v>
      </c>
      <c r="D47" s="53"/>
    </row>
    <row r="48" spans="1:11" ht="15.75" thickBot="1" x14ac:dyDescent="0.3">
      <c r="A48" s="221" t="s">
        <v>231</v>
      </c>
      <c r="B48" s="222"/>
      <c r="C48" s="222"/>
      <c r="D48" s="31"/>
    </row>
    <row r="49" spans="1:4" ht="20.25" customHeight="1" thickTop="1" thickBot="1" x14ac:dyDescent="0.3">
      <c r="A49" s="237" t="s">
        <v>297</v>
      </c>
      <c r="B49" s="238"/>
      <c r="C49" s="239"/>
      <c r="D49" s="32"/>
    </row>
  </sheetData>
  <mergeCells count="23">
    <mergeCell ref="A1:D1"/>
    <mergeCell ref="A2:D2"/>
    <mergeCell ref="C9:D9"/>
    <mergeCell ref="A49:C49"/>
    <mergeCell ref="B16:D16"/>
    <mergeCell ref="A37:C37"/>
    <mergeCell ref="A39:D39"/>
    <mergeCell ref="A42:A47"/>
    <mergeCell ref="C42:D43"/>
    <mergeCell ref="A24:C24"/>
    <mergeCell ref="A26:D26"/>
    <mergeCell ref="A29:A34"/>
    <mergeCell ref="C32:D32"/>
    <mergeCell ref="A35:C35"/>
    <mergeCell ref="C6:D6"/>
    <mergeCell ref="E12:E23"/>
    <mergeCell ref="C44:D44"/>
    <mergeCell ref="A48:C48"/>
    <mergeCell ref="B19:D19"/>
    <mergeCell ref="A6:A15"/>
    <mergeCell ref="A16:A23"/>
    <mergeCell ref="B11:D11"/>
    <mergeCell ref="C29:D29"/>
  </mergeCells>
  <printOptions horizontalCentered="1"/>
  <pageMargins left="0.11811023622047245" right="0.11811023622047245" top="0.35433070866141736" bottom="0.35433070866141736" header="0.31496062992125984" footer="0.31496062992125984"/>
  <pageSetup paperSize="9" firstPageNumber="2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B2D0D-E1E1-4F66-91AD-F64BAF094D99}">
  <dimension ref="A1:J5"/>
  <sheetViews>
    <sheetView workbookViewId="0">
      <selection activeCell="A4" sqref="A4:F5"/>
    </sheetView>
  </sheetViews>
  <sheetFormatPr defaultRowHeight="15" x14ac:dyDescent="0.25"/>
  <cols>
    <col min="7" max="7" width="16.42578125" bestFit="1" customWidth="1"/>
    <col min="9" max="9" width="31.5703125" customWidth="1"/>
    <col min="10" max="10" width="18" customWidth="1"/>
  </cols>
  <sheetData>
    <row r="1" spans="1:10" ht="26.25" x14ac:dyDescent="0.25">
      <c r="A1" s="261" t="s">
        <v>289</v>
      </c>
      <c r="B1" s="261"/>
      <c r="C1" s="261"/>
      <c r="D1" s="261"/>
      <c r="E1" s="261"/>
      <c r="F1" s="261"/>
      <c r="G1" s="261"/>
      <c r="H1" s="261"/>
      <c r="I1" s="261"/>
      <c r="J1" s="261"/>
    </row>
    <row r="2" spans="1:10" ht="16.5" customHeight="1" x14ac:dyDescent="0.25">
      <c r="A2" s="261"/>
      <c r="B2" s="261"/>
      <c r="C2" s="261"/>
      <c r="D2" s="261"/>
      <c r="E2" s="261"/>
      <c r="F2" s="261"/>
      <c r="G2" s="261"/>
      <c r="H2" s="261"/>
      <c r="I2" s="261"/>
      <c r="J2" s="261"/>
    </row>
    <row r="3" spans="1:10" ht="15.75" x14ac:dyDescent="0.25">
      <c r="A3" s="264" t="s">
        <v>3</v>
      </c>
      <c r="B3" s="264"/>
      <c r="C3" s="264"/>
      <c r="D3" s="264"/>
      <c r="E3" s="264"/>
      <c r="F3" s="264"/>
      <c r="G3" s="264" t="s">
        <v>290</v>
      </c>
      <c r="H3" s="264"/>
      <c r="I3" s="264"/>
      <c r="J3" s="178" t="s">
        <v>291</v>
      </c>
    </row>
    <row r="4" spans="1:10" ht="15" customHeight="1" x14ac:dyDescent="0.25">
      <c r="A4" s="263" t="s">
        <v>292</v>
      </c>
      <c r="B4" s="263"/>
      <c r="C4" s="263"/>
      <c r="D4" s="263"/>
      <c r="E4" s="263"/>
      <c r="F4" s="263"/>
      <c r="G4" s="260">
        <v>500000</v>
      </c>
      <c r="H4" s="260"/>
      <c r="I4" s="260"/>
      <c r="J4" s="262"/>
    </row>
    <row r="5" spans="1:10" ht="15" customHeight="1" x14ac:dyDescent="0.25">
      <c r="A5" s="263"/>
      <c r="B5" s="263"/>
      <c r="C5" s="263"/>
      <c r="D5" s="263"/>
      <c r="E5" s="263"/>
      <c r="F5" s="263"/>
      <c r="G5" s="260"/>
      <c r="H5" s="260"/>
      <c r="I5" s="260"/>
      <c r="J5" s="262"/>
    </row>
  </sheetData>
  <mergeCells count="7">
    <mergeCell ref="G4:I5"/>
    <mergeCell ref="A1:J1"/>
    <mergeCell ref="A2:J2"/>
    <mergeCell ref="J4:J5"/>
    <mergeCell ref="A4:F5"/>
    <mergeCell ref="A3:F3"/>
    <mergeCell ref="G3:I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47075-577A-4AB6-AE2F-E05DB891C609}">
  <sheetPr>
    <pageSetUpPr fitToPage="1"/>
  </sheetPr>
  <dimension ref="A1:P53"/>
  <sheetViews>
    <sheetView topLeftCell="A39" zoomScaleNormal="100" workbookViewId="0">
      <selection sqref="A1:L48"/>
    </sheetView>
  </sheetViews>
  <sheetFormatPr defaultRowHeight="15" x14ac:dyDescent="0.25"/>
  <cols>
    <col min="1" max="1" width="5.5703125" customWidth="1"/>
    <col min="2" max="2" width="10.28515625" style="6" bestFit="1" customWidth="1"/>
    <col min="3" max="3" width="38.42578125" customWidth="1"/>
    <col min="4" max="4" width="19.5703125" bestFit="1" customWidth="1"/>
    <col min="5" max="5" width="10" customWidth="1"/>
    <col min="6" max="6" width="20.5703125" customWidth="1"/>
    <col min="7" max="7" width="5.5703125" style="4" customWidth="1"/>
    <col min="8" max="8" width="6.7109375" style="4" customWidth="1"/>
    <col min="9" max="9" width="6.7109375" style="128" customWidth="1"/>
    <col min="10" max="10" width="11.7109375" style="76" customWidth="1"/>
    <col min="11" max="11" width="10.5703125" style="65" customWidth="1"/>
    <col min="12" max="12" width="21.28515625" customWidth="1"/>
  </cols>
  <sheetData>
    <row r="1" spans="1:16" ht="17.100000000000001" customHeight="1" thickBot="1" x14ac:dyDescent="0.3">
      <c r="A1" s="265" t="s">
        <v>285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7"/>
    </row>
    <row r="2" spans="1:16" ht="0.75" customHeight="1" thickBot="1" x14ac:dyDescent="0.3">
      <c r="A2" s="5"/>
      <c r="E2" s="4"/>
      <c r="J2" s="75"/>
      <c r="K2" s="105"/>
      <c r="L2" s="43"/>
    </row>
    <row r="3" spans="1:16" s="99" customFormat="1" ht="58.5" customHeight="1" thickBot="1" x14ac:dyDescent="0.3">
      <c r="A3" s="106" t="s">
        <v>43</v>
      </c>
      <c r="B3" s="107" t="s">
        <v>44</v>
      </c>
      <c r="C3" s="108" t="s">
        <v>45</v>
      </c>
      <c r="D3" s="108" t="s">
        <v>46</v>
      </c>
      <c r="E3" s="107" t="s">
        <v>47</v>
      </c>
      <c r="F3" s="108" t="s">
        <v>48</v>
      </c>
      <c r="G3" s="108" t="s">
        <v>49</v>
      </c>
      <c r="H3" s="109" t="s">
        <v>50</v>
      </c>
      <c r="I3" s="151" t="s">
        <v>164</v>
      </c>
      <c r="J3" s="162" t="s">
        <v>144</v>
      </c>
      <c r="K3" s="151" t="s">
        <v>234</v>
      </c>
      <c r="L3" s="132" t="s">
        <v>209</v>
      </c>
    </row>
    <row r="4" spans="1:16" ht="15.75" thickTop="1" x14ac:dyDescent="0.25">
      <c r="A4" s="2" t="s">
        <v>6</v>
      </c>
      <c r="B4" s="60" t="s">
        <v>51</v>
      </c>
      <c r="C4" s="44" t="s">
        <v>52</v>
      </c>
      <c r="D4" s="44" t="s">
        <v>53</v>
      </c>
      <c r="E4" s="45">
        <v>2012</v>
      </c>
      <c r="F4" s="46" t="s">
        <v>54</v>
      </c>
      <c r="G4" s="45">
        <v>213</v>
      </c>
      <c r="H4" s="54">
        <v>17000</v>
      </c>
      <c r="I4" s="158">
        <v>0</v>
      </c>
      <c r="J4" s="159">
        <v>45856</v>
      </c>
      <c r="K4" s="147">
        <v>3</v>
      </c>
      <c r="L4" s="133"/>
    </row>
    <row r="5" spans="1:16" ht="14.45" customHeight="1" x14ac:dyDescent="0.25">
      <c r="A5" s="2" t="s">
        <v>9</v>
      </c>
      <c r="B5" s="61" t="s">
        <v>55</v>
      </c>
      <c r="C5" s="3" t="s">
        <v>56</v>
      </c>
      <c r="D5" s="3" t="s">
        <v>53</v>
      </c>
      <c r="E5" s="1">
        <v>2005</v>
      </c>
      <c r="F5" s="13" t="s">
        <v>57</v>
      </c>
      <c r="G5" s="1">
        <v>206</v>
      </c>
      <c r="H5" s="55">
        <v>18000</v>
      </c>
      <c r="I5" s="72">
        <v>63</v>
      </c>
      <c r="J5" s="152">
        <v>45949</v>
      </c>
      <c r="K5" s="148">
        <v>3</v>
      </c>
      <c r="L5" s="134"/>
    </row>
    <row r="6" spans="1:16" ht="14.45" customHeight="1" x14ac:dyDescent="0.25">
      <c r="A6" s="2" t="s">
        <v>11</v>
      </c>
      <c r="B6" s="61" t="s">
        <v>60</v>
      </c>
      <c r="C6" s="3" t="s">
        <v>61</v>
      </c>
      <c r="D6" s="3" t="s">
        <v>53</v>
      </c>
      <c r="E6" s="1">
        <v>2013</v>
      </c>
      <c r="F6" s="13" t="s">
        <v>62</v>
      </c>
      <c r="G6" s="1">
        <v>110</v>
      </c>
      <c r="H6" s="55">
        <v>7200</v>
      </c>
      <c r="I6" s="72">
        <v>63</v>
      </c>
      <c r="J6" s="152">
        <v>45836</v>
      </c>
      <c r="K6" s="148">
        <v>7</v>
      </c>
      <c r="L6" s="125"/>
    </row>
    <row r="7" spans="1:16" x14ac:dyDescent="0.25">
      <c r="A7" s="2" t="s">
        <v>59</v>
      </c>
      <c r="B7" s="61" t="s">
        <v>64</v>
      </c>
      <c r="C7" s="3" t="s">
        <v>65</v>
      </c>
      <c r="D7" s="3" t="s">
        <v>53</v>
      </c>
      <c r="E7" s="1">
        <v>2013</v>
      </c>
      <c r="F7" s="14" t="s">
        <v>66</v>
      </c>
      <c r="G7" s="1">
        <v>213</v>
      </c>
      <c r="H7" s="55">
        <v>17000</v>
      </c>
      <c r="I7" s="72">
        <v>40</v>
      </c>
      <c r="J7" s="152">
        <v>46092</v>
      </c>
      <c r="K7" s="148">
        <v>3</v>
      </c>
      <c r="L7" s="134"/>
    </row>
    <row r="8" spans="1:16" ht="14.45" customHeight="1" x14ac:dyDescent="0.25">
      <c r="A8" s="2" t="s">
        <v>63</v>
      </c>
      <c r="B8" s="61" t="s">
        <v>181</v>
      </c>
      <c r="C8" s="3" t="s">
        <v>175</v>
      </c>
      <c r="D8" s="3" t="s">
        <v>58</v>
      </c>
      <c r="E8" s="1">
        <v>2019</v>
      </c>
      <c r="F8" s="13" t="s">
        <v>145</v>
      </c>
      <c r="G8" s="1">
        <v>61</v>
      </c>
      <c r="H8" s="55">
        <v>1510</v>
      </c>
      <c r="I8" s="72">
        <v>60</v>
      </c>
      <c r="J8" s="152">
        <v>46085</v>
      </c>
      <c r="K8" s="148">
        <v>5</v>
      </c>
      <c r="L8" s="134"/>
    </row>
    <row r="9" spans="1:16" ht="14.45" customHeight="1" x14ac:dyDescent="0.25">
      <c r="A9" s="2" t="s">
        <v>67</v>
      </c>
      <c r="B9" s="61" t="s">
        <v>182</v>
      </c>
      <c r="C9" s="3" t="s">
        <v>175</v>
      </c>
      <c r="D9" s="3" t="s">
        <v>58</v>
      </c>
      <c r="E9" s="1">
        <v>2019</v>
      </c>
      <c r="F9" s="13" t="s">
        <v>146</v>
      </c>
      <c r="G9" s="1">
        <v>61</v>
      </c>
      <c r="H9" s="55">
        <v>1510</v>
      </c>
      <c r="I9" s="72">
        <v>45</v>
      </c>
      <c r="J9" s="152">
        <v>46085</v>
      </c>
      <c r="K9" s="148">
        <v>5</v>
      </c>
      <c r="L9" s="134"/>
      <c r="P9" s="4"/>
    </row>
    <row r="10" spans="1:16" ht="14.45" customHeight="1" x14ac:dyDescent="0.25">
      <c r="A10" s="2" t="s">
        <v>72</v>
      </c>
      <c r="B10" s="61" t="s">
        <v>183</v>
      </c>
      <c r="C10" s="3" t="s">
        <v>175</v>
      </c>
      <c r="D10" s="3" t="s">
        <v>58</v>
      </c>
      <c r="E10" s="1">
        <v>2019</v>
      </c>
      <c r="F10" s="13" t="s">
        <v>147</v>
      </c>
      <c r="G10" s="1">
        <v>61</v>
      </c>
      <c r="H10" s="55">
        <v>1510</v>
      </c>
      <c r="I10" s="72">
        <v>60</v>
      </c>
      <c r="J10" s="152">
        <v>46085</v>
      </c>
      <c r="K10" s="148">
        <v>5</v>
      </c>
      <c r="L10" s="134"/>
    </row>
    <row r="11" spans="1:16" x14ac:dyDescent="0.25">
      <c r="A11" s="2" t="s">
        <v>77</v>
      </c>
      <c r="B11" s="61" t="s">
        <v>68</v>
      </c>
      <c r="C11" s="3" t="s">
        <v>69</v>
      </c>
      <c r="D11" s="3" t="s">
        <v>70</v>
      </c>
      <c r="E11" s="1">
        <v>1994</v>
      </c>
      <c r="F11" s="13" t="s">
        <v>71</v>
      </c>
      <c r="G11" s="1"/>
      <c r="H11" s="55">
        <v>1966</v>
      </c>
      <c r="I11" s="72">
        <v>50</v>
      </c>
      <c r="J11" s="152">
        <v>46051</v>
      </c>
      <c r="K11" s="148" t="s">
        <v>235</v>
      </c>
      <c r="L11" s="125"/>
    </row>
    <row r="12" spans="1:16" ht="14.45" customHeight="1" x14ac:dyDescent="0.25">
      <c r="A12" s="2" t="s">
        <v>79</v>
      </c>
      <c r="B12" s="61" t="s">
        <v>73</v>
      </c>
      <c r="C12" s="3" t="s">
        <v>74</v>
      </c>
      <c r="D12" s="3" t="s">
        <v>75</v>
      </c>
      <c r="E12" s="1">
        <v>2013</v>
      </c>
      <c r="F12" s="13" t="s">
        <v>76</v>
      </c>
      <c r="G12" s="1">
        <v>10</v>
      </c>
      <c r="H12" s="55">
        <v>1640</v>
      </c>
      <c r="I12" s="72">
        <v>20</v>
      </c>
      <c r="J12" s="152">
        <v>45964</v>
      </c>
      <c r="K12" s="148">
        <v>2</v>
      </c>
      <c r="L12" s="125"/>
    </row>
    <row r="13" spans="1:16" ht="14.45" customHeight="1" x14ac:dyDescent="0.25">
      <c r="A13" s="2" t="s">
        <v>83</v>
      </c>
      <c r="B13" s="61" t="s">
        <v>80</v>
      </c>
      <c r="C13" s="3" t="s">
        <v>81</v>
      </c>
      <c r="D13" s="3" t="s">
        <v>53</v>
      </c>
      <c r="E13" s="1">
        <v>2010</v>
      </c>
      <c r="F13" s="13" t="s">
        <v>82</v>
      </c>
      <c r="G13" s="1">
        <v>66</v>
      </c>
      <c r="H13" s="55">
        <v>2185</v>
      </c>
      <c r="I13" s="72">
        <v>25</v>
      </c>
      <c r="J13" s="152">
        <v>45998</v>
      </c>
      <c r="K13" s="148">
        <v>2</v>
      </c>
      <c r="L13" s="134"/>
    </row>
    <row r="14" spans="1:16" ht="14.45" customHeight="1" x14ac:dyDescent="0.25">
      <c r="A14" s="2" t="s">
        <v>86</v>
      </c>
      <c r="B14" s="61" t="s">
        <v>84</v>
      </c>
      <c r="C14" s="3" t="s">
        <v>81</v>
      </c>
      <c r="D14" s="3" t="s">
        <v>53</v>
      </c>
      <c r="E14" s="1">
        <v>2010</v>
      </c>
      <c r="F14" s="13" t="s">
        <v>85</v>
      </c>
      <c r="G14" s="1">
        <v>66</v>
      </c>
      <c r="H14" s="55">
        <v>2185</v>
      </c>
      <c r="I14" s="72">
        <v>63</v>
      </c>
      <c r="J14" s="152">
        <v>45998</v>
      </c>
      <c r="K14" s="148">
        <v>2</v>
      </c>
      <c r="L14" s="125"/>
    </row>
    <row r="15" spans="1:16" ht="14.45" customHeight="1" x14ac:dyDescent="0.25">
      <c r="A15" s="2" t="s">
        <v>87</v>
      </c>
      <c r="B15" s="61" t="s">
        <v>90</v>
      </c>
      <c r="C15" s="3" t="s">
        <v>91</v>
      </c>
      <c r="D15" s="3" t="s">
        <v>78</v>
      </c>
      <c r="E15" s="1">
        <v>2008</v>
      </c>
      <c r="F15" s="13">
        <v>5374</v>
      </c>
      <c r="G15" s="1">
        <v>30</v>
      </c>
      <c r="H15" s="55"/>
      <c r="I15" s="72">
        <v>50</v>
      </c>
      <c r="J15" s="152">
        <v>45815</v>
      </c>
      <c r="K15" s="148">
        <v>2</v>
      </c>
      <c r="L15" s="125"/>
    </row>
    <row r="16" spans="1:16" ht="14.45" customHeight="1" x14ac:dyDescent="0.25">
      <c r="A16" s="2" t="s">
        <v>88</v>
      </c>
      <c r="B16" s="61" t="s">
        <v>92</v>
      </c>
      <c r="C16" s="3" t="s">
        <v>177</v>
      </c>
      <c r="D16" s="3" t="s">
        <v>53</v>
      </c>
      <c r="E16" s="1">
        <v>2008</v>
      </c>
      <c r="F16" s="13" t="s">
        <v>93</v>
      </c>
      <c r="G16" s="1">
        <v>66</v>
      </c>
      <c r="H16" s="55">
        <v>2880</v>
      </c>
      <c r="I16" s="72">
        <v>63</v>
      </c>
      <c r="J16" s="152">
        <v>45861</v>
      </c>
      <c r="K16" s="148">
        <v>3</v>
      </c>
      <c r="L16" s="125"/>
    </row>
    <row r="17" spans="1:12" s="65" customFormat="1" ht="14.45" customHeight="1" x14ac:dyDescent="0.25">
      <c r="A17" s="2" t="s">
        <v>89</v>
      </c>
      <c r="B17" s="62" t="s">
        <v>197</v>
      </c>
      <c r="C17" s="63" t="s">
        <v>184</v>
      </c>
      <c r="D17" s="63" t="s">
        <v>186</v>
      </c>
      <c r="E17" s="64">
        <v>2017</v>
      </c>
      <c r="F17" s="62" t="s">
        <v>185</v>
      </c>
      <c r="G17" s="64">
        <v>3</v>
      </c>
      <c r="H17" s="64">
        <v>315</v>
      </c>
      <c r="I17" s="64">
        <v>0</v>
      </c>
      <c r="J17" s="154">
        <v>45860</v>
      </c>
      <c r="K17" s="148">
        <v>1</v>
      </c>
      <c r="L17" s="135"/>
    </row>
    <row r="18" spans="1:12" ht="14.45" customHeight="1" x14ac:dyDescent="0.25">
      <c r="A18" s="2" t="s">
        <v>169</v>
      </c>
      <c r="B18" s="61" t="s">
        <v>95</v>
      </c>
      <c r="C18" s="3" t="s">
        <v>176</v>
      </c>
      <c r="D18" s="3" t="s">
        <v>53</v>
      </c>
      <c r="E18" s="1">
        <v>2008</v>
      </c>
      <c r="F18" s="13" t="s">
        <v>96</v>
      </c>
      <c r="G18" s="1">
        <v>116</v>
      </c>
      <c r="H18" s="55">
        <v>3500</v>
      </c>
      <c r="I18" s="72">
        <v>35</v>
      </c>
      <c r="J18" s="152">
        <v>45872</v>
      </c>
      <c r="K18" s="148">
        <v>7</v>
      </c>
      <c r="L18" s="125"/>
    </row>
    <row r="19" spans="1:12" ht="14.45" customHeight="1" x14ac:dyDescent="0.25">
      <c r="A19" s="2" t="s">
        <v>94</v>
      </c>
      <c r="B19" s="61" t="s">
        <v>143</v>
      </c>
      <c r="C19" s="3" t="s">
        <v>148</v>
      </c>
      <c r="D19" s="3" t="s">
        <v>53</v>
      </c>
      <c r="E19" s="1">
        <v>2018</v>
      </c>
      <c r="F19" s="13" t="s">
        <v>149</v>
      </c>
      <c r="G19" s="1">
        <v>235</v>
      </c>
      <c r="H19" s="55">
        <v>18000</v>
      </c>
      <c r="I19" s="72">
        <v>25</v>
      </c>
      <c r="J19" s="152">
        <v>45822</v>
      </c>
      <c r="K19" s="148">
        <v>3</v>
      </c>
      <c r="L19" s="125"/>
    </row>
    <row r="20" spans="1:12" ht="14.45" customHeight="1" x14ac:dyDescent="0.25">
      <c r="A20" s="2" t="s">
        <v>97</v>
      </c>
      <c r="B20" s="61" t="s">
        <v>221</v>
      </c>
      <c r="C20" s="3" t="s">
        <v>150</v>
      </c>
      <c r="D20" s="3" t="s">
        <v>70</v>
      </c>
      <c r="E20" s="1">
        <v>2019</v>
      </c>
      <c r="F20" s="13" t="s">
        <v>151</v>
      </c>
      <c r="G20" s="1"/>
      <c r="H20" s="55">
        <v>3500</v>
      </c>
      <c r="I20" s="72">
        <v>50</v>
      </c>
      <c r="J20" s="152">
        <v>46105</v>
      </c>
      <c r="K20" s="148" t="s">
        <v>235</v>
      </c>
      <c r="L20" s="125"/>
    </row>
    <row r="21" spans="1:12" ht="14.45" customHeight="1" x14ac:dyDescent="0.25">
      <c r="A21" s="2" t="s">
        <v>101</v>
      </c>
      <c r="B21" s="61" t="s">
        <v>98</v>
      </c>
      <c r="C21" s="3" t="s">
        <v>99</v>
      </c>
      <c r="D21" s="3" t="s">
        <v>53</v>
      </c>
      <c r="E21" s="1">
        <v>2003</v>
      </c>
      <c r="F21" s="13" t="s">
        <v>100</v>
      </c>
      <c r="G21" s="1">
        <v>206</v>
      </c>
      <c r="H21" s="55">
        <v>18000</v>
      </c>
      <c r="I21" s="72">
        <v>50</v>
      </c>
      <c r="J21" s="152">
        <v>45980</v>
      </c>
      <c r="K21" s="148">
        <v>3</v>
      </c>
      <c r="L21" s="134"/>
    </row>
    <row r="22" spans="1:12" ht="14.45" customHeight="1" x14ac:dyDescent="0.25">
      <c r="A22" s="2" t="s">
        <v>102</v>
      </c>
      <c r="B22" s="61" t="s">
        <v>167</v>
      </c>
      <c r="C22" s="3" t="s">
        <v>178</v>
      </c>
      <c r="D22" s="3" t="s">
        <v>70</v>
      </c>
      <c r="E22" s="1">
        <v>2020</v>
      </c>
      <c r="F22" s="13" t="s">
        <v>152</v>
      </c>
      <c r="G22" s="1"/>
      <c r="H22" s="55">
        <v>2700</v>
      </c>
      <c r="I22" s="72">
        <v>40</v>
      </c>
      <c r="J22" s="152">
        <v>46093</v>
      </c>
      <c r="K22" s="148" t="s">
        <v>235</v>
      </c>
      <c r="L22" s="134"/>
    </row>
    <row r="23" spans="1:12" ht="14.45" customHeight="1" x14ac:dyDescent="0.25">
      <c r="A23" s="2" t="s">
        <v>103</v>
      </c>
      <c r="B23" s="61" t="s">
        <v>153</v>
      </c>
      <c r="C23" s="3" t="s">
        <v>179</v>
      </c>
      <c r="D23" s="3" t="s">
        <v>53</v>
      </c>
      <c r="E23" s="1">
        <v>2003</v>
      </c>
      <c r="F23" s="14" t="s">
        <v>104</v>
      </c>
      <c r="G23" s="1">
        <v>206</v>
      </c>
      <c r="H23" s="55">
        <v>18000</v>
      </c>
      <c r="I23" s="72">
        <v>63</v>
      </c>
      <c r="J23" s="152">
        <v>45995</v>
      </c>
      <c r="K23" s="148">
        <v>2</v>
      </c>
      <c r="L23" s="134"/>
    </row>
    <row r="24" spans="1:12" ht="14.45" customHeight="1" x14ac:dyDescent="0.25">
      <c r="A24" s="2" t="s">
        <v>258</v>
      </c>
      <c r="B24" s="61" t="s">
        <v>196</v>
      </c>
      <c r="C24" s="3" t="s">
        <v>105</v>
      </c>
      <c r="D24" s="3" t="s">
        <v>53</v>
      </c>
      <c r="E24" s="1">
        <v>2006</v>
      </c>
      <c r="F24" s="14" t="s">
        <v>106</v>
      </c>
      <c r="G24" s="1">
        <v>51</v>
      </c>
      <c r="H24" s="55">
        <v>1965</v>
      </c>
      <c r="I24" s="72">
        <v>63</v>
      </c>
      <c r="J24" s="152">
        <v>45974</v>
      </c>
      <c r="K24" s="148">
        <v>2</v>
      </c>
      <c r="L24" s="136"/>
    </row>
    <row r="25" spans="1:12" ht="14.45" customHeight="1" x14ac:dyDescent="0.25">
      <c r="A25" s="2" t="s">
        <v>107</v>
      </c>
      <c r="B25" s="61" t="s">
        <v>108</v>
      </c>
      <c r="C25" s="3" t="s">
        <v>180</v>
      </c>
      <c r="D25" s="3" t="s">
        <v>53</v>
      </c>
      <c r="E25" s="1">
        <v>2007</v>
      </c>
      <c r="F25" s="13" t="s">
        <v>109</v>
      </c>
      <c r="G25" s="1">
        <v>107</v>
      </c>
      <c r="H25" s="55">
        <v>3650</v>
      </c>
      <c r="I25" s="72">
        <v>63</v>
      </c>
      <c r="J25" s="152">
        <v>46082</v>
      </c>
      <c r="K25" s="148">
        <v>3</v>
      </c>
      <c r="L25" s="134"/>
    </row>
    <row r="26" spans="1:12" ht="14.45" customHeight="1" x14ac:dyDescent="0.25">
      <c r="A26" s="2" t="s">
        <v>170</v>
      </c>
      <c r="B26" s="61" t="s">
        <v>165</v>
      </c>
      <c r="C26" s="3" t="s">
        <v>154</v>
      </c>
      <c r="D26" s="3" t="s">
        <v>53</v>
      </c>
      <c r="E26" s="1">
        <v>2019</v>
      </c>
      <c r="F26" s="13" t="s">
        <v>155</v>
      </c>
      <c r="G26" s="1">
        <v>120</v>
      </c>
      <c r="H26" s="55">
        <v>3500</v>
      </c>
      <c r="I26" s="72">
        <v>63</v>
      </c>
      <c r="J26" s="152">
        <v>46014</v>
      </c>
      <c r="K26" s="148">
        <v>7</v>
      </c>
      <c r="L26" s="134"/>
    </row>
    <row r="27" spans="1:12" ht="14.45" customHeight="1" x14ac:dyDescent="0.25">
      <c r="A27" s="2" t="s">
        <v>110</v>
      </c>
      <c r="B27" s="61" t="s">
        <v>168</v>
      </c>
      <c r="C27" s="3" t="s">
        <v>156</v>
      </c>
      <c r="D27" s="3" t="s">
        <v>75</v>
      </c>
      <c r="E27" s="1">
        <v>2019</v>
      </c>
      <c r="F27" s="13" t="s">
        <v>157</v>
      </c>
      <c r="G27" s="1">
        <v>44</v>
      </c>
      <c r="H27" s="55">
        <v>685</v>
      </c>
      <c r="I27" s="72">
        <v>63</v>
      </c>
      <c r="J27" s="152">
        <v>46050</v>
      </c>
      <c r="K27" s="148">
        <v>5</v>
      </c>
      <c r="L27" s="134"/>
    </row>
    <row r="28" spans="1:12" ht="14.45" customHeight="1" x14ac:dyDescent="0.25">
      <c r="A28" s="2" t="s">
        <v>112</v>
      </c>
      <c r="B28" s="61" t="s">
        <v>115</v>
      </c>
      <c r="C28" s="3" t="s">
        <v>222</v>
      </c>
      <c r="D28" s="3" t="s">
        <v>70</v>
      </c>
      <c r="E28" s="1">
        <v>1994</v>
      </c>
      <c r="F28" s="13">
        <v>47</v>
      </c>
      <c r="G28" s="1"/>
      <c r="H28" s="55">
        <v>1966</v>
      </c>
      <c r="I28" s="72">
        <v>50</v>
      </c>
      <c r="J28" s="152">
        <v>45947</v>
      </c>
      <c r="K28" s="148" t="s">
        <v>235</v>
      </c>
      <c r="L28" s="125"/>
    </row>
    <row r="29" spans="1:12" ht="14.45" customHeight="1" x14ac:dyDescent="0.25">
      <c r="A29" s="2" t="s">
        <v>113</v>
      </c>
      <c r="B29" s="61" t="s">
        <v>117</v>
      </c>
      <c r="C29" s="3" t="s">
        <v>118</v>
      </c>
      <c r="D29" s="3" t="s">
        <v>78</v>
      </c>
      <c r="E29" s="1">
        <v>2012</v>
      </c>
      <c r="F29" s="13">
        <v>30405109969</v>
      </c>
      <c r="G29" s="1">
        <v>28</v>
      </c>
      <c r="H29" s="55">
        <v>2000</v>
      </c>
      <c r="I29" s="72">
        <v>50</v>
      </c>
      <c r="J29" s="152">
        <v>46026</v>
      </c>
      <c r="K29" s="148">
        <v>2</v>
      </c>
      <c r="L29" s="125"/>
    </row>
    <row r="30" spans="1:12" ht="14.45" customHeight="1" x14ac:dyDescent="0.25">
      <c r="A30" s="2" t="s">
        <v>114</v>
      </c>
      <c r="B30" s="61" t="s">
        <v>120</v>
      </c>
      <c r="C30" s="3" t="s">
        <v>121</v>
      </c>
      <c r="D30" s="3" t="s">
        <v>111</v>
      </c>
      <c r="E30" s="1">
        <v>1994</v>
      </c>
      <c r="F30" s="13">
        <v>8323608</v>
      </c>
      <c r="G30" s="1">
        <v>38</v>
      </c>
      <c r="H30" s="55"/>
      <c r="I30" s="72">
        <v>50</v>
      </c>
      <c r="J30" s="152">
        <v>45914</v>
      </c>
      <c r="K30" s="148">
        <v>1</v>
      </c>
      <c r="L30" s="134"/>
    </row>
    <row r="31" spans="1:12" ht="14.45" customHeight="1" x14ac:dyDescent="0.25">
      <c r="A31" s="2" t="s">
        <v>116</v>
      </c>
      <c r="B31" s="61" t="s">
        <v>166</v>
      </c>
      <c r="C31" s="3" t="s">
        <v>122</v>
      </c>
      <c r="D31" s="3" t="s">
        <v>78</v>
      </c>
      <c r="E31" s="1">
        <v>2017</v>
      </c>
      <c r="F31" s="13" t="s">
        <v>123</v>
      </c>
      <c r="G31" s="1">
        <v>35</v>
      </c>
      <c r="H31" s="1">
        <v>2500</v>
      </c>
      <c r="I31" s="72">
        <v>50</v>
      </c>
      <c r="J31" s="153">
        <v>46030</v>
      </c>
      <c r="K31" s="148">
        <v>2</v>
      </c>
      <c r="L31" s="134"/>
    </row>
    <row r="32" spans="1:12" s="65" customFormat="1" ht="14.45" customHeight="1" x14ac:dyDescent="0.25">
      <c r="A32" s="2" t="s">
        <v>119</v>
      </c>
      <c r="B32" s="62" t="s">
        <v>171</v>
      </c>
      <c r="C32" s="63" t="s">
        <v>174</v>
      </c>
      <c r="D32" s="63" t="s">
        <v>172</v>
      </c>
      <c r="E32" s="64">
        <v>2015</v>
      </c>
      <c r="F32" s="62" t="s">
        <v>173</v>
      </c>
      <c r="G32" s="64">
        <v>72</v>
      </c>
      <c r="H32" s="64">
        <v>5500</v>
      </c>
      <c r="I32" s="64">
        <v>40</v>
      </c>
      <c r="J32" s="154">
        <v>46090</v>
      </c>
      <c r="K32" s="148">
        <v>2</v>
      </c>
      <c r="L32" s="134"/>
    </row>
    <row r="33" spans="1:13" s="65" customFormat="1" ht="14.45" customHeight="1" x14ac:dyDescent="0.25">
      <c r="A33" s="2" t="s">
        <v>141</v>
      </c>
      <c r="B33" s="62" t="s">
        <v>198</v>
      </c>
      <c r="C33" s="63" t="s">
        <v>203</v>
      </c>
      <c r="D33" s="63" t="s">
        <v>214</v>
      </c>
      <c r="E33" s="64">
        <v>2021</v>
      </c>
      <c r="F33" s="62" t="s">
        <v>204</v>
      </c>
      <c r="G33" s="64">
        <v>54.5</v>
      </c>
      <c r="H33" s="64">
        <v>5730</v>
      </c>
      <c r="I33" s="64">
        <v>20</v>
      </c>
      <c r="J33" s="154">
        <v>46067</v>
      </c>
      <c r="K33" s="148">
        <v>1</v>
      </c>
      <c r="L33" s="134"/>
    </row>
    <row r="34" spans="1:13" s="65" customFormat="1" ht="14.45" customHeight="1" x14ac:dyDescent="0.25">
      <c r="A34" s="2" t="s">
        <v>142</v>
      </c>
      <c r="B34" s="62" t="s">
        <v>199</v>
      </c>
      <c r="C34" s="71" t="s">
        <v>205</v>
      </c>
      <c r="D34" s="71" t="s">
        <v>206</v>
      </c>
      <c r="E34" s="72">
        <v>2021</v>
      </c>
      <c r="F34" s="61" t="s">
        <v>207</v>
      </c>
      <c r="G34" s="72">
        <v>235</v>
      </c>
      <c r="H34" s="72">
        <v>18000</v>
      </c>
      <c r="I34" s="72">
        <v>63</v>
      </c>
      <c r="J34" s="154">
        <v>45938</v>
      </c>
      <c r="K34" s="148">
        <v>3</v>
      </c>
      <c r="L34" s="134"/>
    </row>
    <row r="35" spans="1:13" s="65" customFormat="1" ht="14.45" customHeight="1" x14ac:dyDescent="0.25">
      <c r="A35" s="2" t="s">
        <v>158</v>
      </c>
      <c r="B35" s="61" t="s">
        <v>200</v>
      </c>
      <c r="C35" s="3" t="s">
        <v>202</v>
      </c>
      <c r="D35" s="3" t="s">
        <v>58</v>
      </c>
      <c r="E35" s="1">
        <v>2021</v>
      </c>
      <c r="F35" s="13" t="s">
        <v>201</v>
      </c>
      <c r="G35" s="1">
        <v>112</v>
      </c>
      <c r="H35" s="1">
        <v>1955</v>
      </c>
      <c r="I35" s="72">
        <v>50</v>
      </c>
      <c r="J35" s="160">
        <v>46021</v>
      </c>
      <c r="K35" s="148">
        <v>5</v>
      </c>
      <c r="L35" s="134"/>
    </row>
    <row r="36" spans="1:13" s="65" customFormat="1" ht="14.45" customHeight="1" x14ac:dyDescent="0.25">
      <c r="A36" s="2" t="s">
        <v>159</v>
      </c>
      <c r="B36" s="61" t="s">
        <v>212</v>
      </c>
      <c r="C36" s="3" t="s">
        <v>213</v>
      </c>
      <c r="D36" s="3" t="s">
        <v>111</v>
      </c>
      <c r="E36" s="1">
        <v>2022</v>
      </c>
      <c r="F36" s="13" t="s">
        <v>215</v>
      </c>
      <c r="G36" s="1">
        <v>210</v>
      </c>
      <c r="H36" s="1"/>
      <c r="I36" s="72">
        <v>50</v>
      </c>
      <c r="J36" s="160">
        <v>45823</v>
      </c>
      <c r="K36" s="148">
        <v>2</v>
      </c>
      <c r="L36" s="134"/>
    </row>
    <row r="37" spans="1:13" s="65" customFormat="1" ht="14.45" customHeight="1" x14ac:dyDescent="0.25">
      <c r="A37" s="2" t="s">
        <v>160</v>
      </c>
      <c r="B37" s="61" t="s">
        <v>223</v>
      </c>
      <c r="C37" s="3" t="s">
        <v>216</v>
      </c>
      <c r="D37" s="3" t="s">
        <v>58</v>
      </c>
      <c r="E37" s="1">
        <v>2022</v>
      </c>
      <c r="F37" s="13" t="s">
        <v>217</v>
      </c>
      <c r="G37" s="1">
        <v>31</v>
      </c>
      <c r="H37" s="1"/>
      <c r="I37" s="72">
        <v>58</v>
      </c>
      <c r="J37" s="160">
        <v>45803</v>
      </c>
      <c r="K37" s="148">
        <v>4</v>
      </c>
      <c r="L37" s="134"/>
    </row>
    <row r="38" spans="1:13" ht="14.25" customHeight="1" x14ac:dyDescent="0.25">
      <c r="A38" s="2" t="s">
        <v>210</v>
      </c>
      <c r="B38" s="101" t="s">
        <v>294</v>
      </c>
      <c r="C38" s="102" t="s">
        <v>224</v>
      </c>
      <c r="D38" s="102" t="s">
        <v>172</v>
      </c>
      <c r="E38" s="100">
        <v>2014</v>
      </c>
      <c r="F38" s="103" t="s">
        <v>225</v>
      </c>
      <c r="G38" s="100">
        <v>72</v>
      </c>
      <c r="H38" s="104">
        <v>5500</v>
      </c>
      <c r="I38" s="155">
        <v>30</v>
      </c>
      <c r="J38" s="156">
        <v>46001</v>
      </c>
      <c r="K38" s="149">
        <v>2</v>
      </c>
      <c r="L38" s="137"/>
      <c r="M38" s="126"/>
    </row>
    <row r="39" spans="1:13" ht="14.25" customHeight="1" x14ac:dyDescent="0.25">
      <c r="A39" s="2" t="s">
        <v>211</v>
      </c>
      <c r="B39" s="96" t="s">
        <v>279</v>
      </c>
      <c r="C39" s="14" t="s">
        <v>247</v>
      </c>
      <c r="D39" s="71" t="s">
        <v>206</v>
      </c>
      <c r="E39" s="21">
        <v>2023</v>
      </c>
      <c r="F39" s="97" t="s">
        <v>248</v>
      </c>
      <c r="G39" s="21">
        <v>77</v>
      </c>
      <c r="H39" s="111">
        <v>2230</v>
      </c>
      <c r="I39" s="112">
        <v>55</v>
      </c>
      <c r="J39" s="157">
        <v>45848</v>
      </c>
      <c r="K39" s="150">
        <v>5</v>
      </c>
      <c r="L39" s="125"/>
      <c r="M39" s="126"/>
    </row>
    <row r="40" spans="1:13" ht="14.25" customHeight="1" x14ac:dyDescent="0.25">
      <c r="A40" s="2" t="s">
        <v>226</v>
      </c>
      <c r="B40" s="96" t="s">
        <v>280</v>
      </c>
      <c r="C40" s="14" t="s">
        <v>245</v>
      </c>
      <c r="D40" s="71" t="s">
        <v>206</v>
      </c>
      <c r="E40" s="21">
        <v>2023</v>
      </c>
      <c r="F40" s="97" t="s">
        <v>246</v>
      </c>
      <c r="G40" s="21">
        <v>10</v>
      </c>
      <c r="H40" s="111">
        <v>2100</v>
      </c>
      <c r="I40" s="112">
        <v>55</v>
      </c>
      <c r="J40" s="157">
        <v>45977</v>
      </c>
      <c r="K40" s="150">
        <v>2</v>
      </c>
      <c r="L40" s="125"/>
      <c r="M40" s="126"/>
    </row>
    <row r="41" spans="1:13" ht="14.25" customHeight="1" x14ac:dyDescent="0.25">
      <c r="A41" s="2" t="s">
        <v>237</v>
      </c>
      <c r="B41" s="97" t="s">
        <v>278</v>
      </c>
      <c r="C41" s="14" t="s">
        <v>243</v>
      </c>
      <c r="D41" s="26" t="s">
        <v>241</v>
      </c>
      <c r="E41" s="21">
        <v>2023</v>
      </c>
      <c r="F41" s="97" t="s">
        <v>238</v>
      </c>
      <c r="G41" s="21">
        <v>55</v>
      </c>
      <c r="H41" s="21">
        <v>5000</v>
      </c>
      <c r="I41" s="112">
        <v>50</v>
      </c>
      <c r="J41" s="161">
        <v>45862</v>
      </c>
      <c r="K41" s="150">
        <v>2</v>
      </c>
      <c r="L41" s="125"/>
      <c r="M41" s="126"/>
    </row>
    <row r="42" spans="1:13" ht="14.25" customHeight="1" x14ac:dyDescent="0.25">
      <c r="A42" s="314" t="s">
        <v>244</v>
      </c>
      <c r="B42" s="315" t="s">
        <v>281</v>
      </c>
      <c r="C42" s="316" t="s">
        <v>260</v>
      </c>
      <c r="D42" s="317" t="s">
        <v>53</v>
      </c>
      <c r="E42" s="112">
        <v>2024</v>
      </c>
      <c r="F42" s="139" t="s">
        <v>261</v>
      </c>
      <c r="G42" s="112">
        <v>263</v>
      </c>
      <c r="H42" s="112">
        <v>7698</v>
      </c>
      <c r="I42" s="112">
        <v>50</v>
      </c>
      <c r="J42" s="157">
        <v>45930</v>
      </c>
      <c r="K42" s="150">
        <v>3</v>
      </c>
      <c r="L42" s="129"/>
    </row>
    <row r="43" spans="1:13" ht="14.25" customHeight="1" x14ac:dyDescent="0.25">
      <c r="A43" s="314" t="s">
        <v>254</v>
      </c>
      <c r="B43" s="139" t="s">
        <v>295</v>
      </c>
      <c r="C43" s="170" t="s">
        <v>263</v>
      </c>
      <c r="D43" s="138" t="s">
        <v>53</v>
      </c>
      <c r="E43" s="85">
        <v>2018</v>
      </c>
      <c r="F43" s="96" t="s">
        <v>264</v>
      </c>
      <c r="G43" s="85">
        <v>77</v>
      </c>
      <c r="H43" s="85">
        <v>1598</v>
      </c>
      <c r="I43" s="112">
        <v>50</v>
      </c>
      <c r="J43" s="161">
        <v>45759</v>
      </c>
      <c r="K43" s="150">
        <v>2</v>
      </c>
      <c r="L43" s="130"/>
    </row>
    <row r="44" spans="1:13" s="65" customFormat="1" x14ac:dyDescent="0.25">
      <c r="A44" s="314" t="s">
        <v>259</v>
      </c>
      <c r="B44" s="139" t="s">
        <v>282</v>
      </c>
      <c r="C44" s="170" t="s">
        <v>266</v>
      </c>
      <c r="D44" s="138" t="s">
        <v>267</v>
      </c>
      <c r="E44" s="85">
        <v>2024</v>
      </c>
      <c r="F44" s="96" t="s">
        <v>268</v>
      </c>
      <c r="G44" s="85">
        <v>88</v>
      </c>
      <c r="H44" s="85">
        <v>1898</v>
      </c>
      <c r="I44" s="112">
        <v>50</v>
      </c>
      <c r="J44" s="161">
        <v>45856</v>
      </c>
      <c r="K44" s="150">
        <v>3</v>
      </c>
      <c r="L44" s="131"/>
    </row>
    <row r="45" spans="1:13" x14ac:dyDescent="0.25">
      <c r="A45" s="314" t="s">
        <v>262</v>
      </c>
      <c r="B45" s="139" t="s">
        <v>296</v>
      </c>
      <c r="C45" s="170" t="s">
        <v>269</v>
      </c>
      <c r="D45" s="138" t="s">
        <v>58</v>
      </c>
      <c r="E45" s="85">
        <v>2019</v>
      </c>
      <c r="F45" s="96" t="s">
        <v>270</v>
      </c>
      <c r="G45" s="85">
        <v>54</v>
      </c>
      <c r="H45" s="85">
        <v>1497</v>
      </c>
      <c r="I45" s="112">
        <v>35</v>
      </c>
      <c r="J45" s="161">
        <v>46045</v>
      </c>
      <c r="K45" s="150">
        <v>5</v>
      </c>
      <c r="L45" s="3"/>
    </row>
    <row r="46" spans="1:13" x14ac:dyDescent="0.25">
      <c r="A46" s="314" t="s">
        <v>265</v>
      </c>
      <c r="B46" s="96" t="s">
        <v>283</v>
      </c>
      <c r="C46" s="170" t="s">
        <v>271</v>
      </c>
      <c r="D46" s="71" t="s">
        <v>206</v>
      </c>
      <c r="E46" s="85">
        <v>2024</v>
      </c>
      <c r="F46" s="96" t="s">
        <v>272</v>
      </c>
      <c r="G46" s="112">
        <v>106</v>
      </c>
      <c r="H46" s="112">
        <v>3100</v>
      </c>
      <c r="I46" s="112">
        <v>60</v>
      </c>
      <c r="J46" s="157">
        <v>45805</v>
      </c>
      <c r="K46" s="150">
        <v>3</v>
      </c>
      <c r="L46" s="3"/>
    </row>
    <row r="47" spans="1:13" x14ac:dyDescent="0.25">
      <c r="A47" s="268" t="s">
        <v>124</v>
      </c>
      <c r="B47" s="268"/>
      <c r="C47" s="268"/>
      <c r="D47" s="268"/>
      <c r="E47" s="268"/>
      <c r="F47" s="268"/>
      <c r="G47" s="268"/>
      <c r="H47" s="268"/>
      <c r="I47" s="268"/>
      <c r="J47" s="268"/>
      <c r="K47" s="268"/>
      <c r="L47" s="3"/>
    </row>
    <row r="48" spans="1:13" x14ac:dyDescent="0.25">
      <c r="A48" s="127" t="s">
        <v>257</v>
      </c>
      <c r="B48" s="127"/>
      <c r="C48" s="127"/>
      <c r="D48" s="127"/>
      <c r="E48" s="127"/>
      <c r="F48" s="127"/>
      <c r="G48" s="127"/>
      <c r="H48" s="127"/>
      <c r="I48" s="127"/>
      <c r="J48" s="127"/>
      <c r="K48" s="127"/>
    </row>
    <row r="49" spans="1:9" x14ac:dyDescent="0.25">
      <c r="A49" s="5"/>
      <c r="B49"/>
      <c r="G49"/>
      <c r="H49"/>
      <c r="I49" s="76"/>
    </row>
    <row r="50" spans="1:9" x14ac:dyDescent="0.25">
      <c r="A50" s="5"/>
      <c r="B50"/>
      <c r="G50"/>
      <c r="H50"/>
      <c r="I50" s="76"/>
    </row>
    <row r="51" spans="1:9" x14ac:dyDescent="0.25">
      <c r="A51" s="5"/>
      <c r="B51"/>
      <c r="G51"/>
      <c r="H51"/>
      <c r="I51" s="76"/>
    </row>
    <row r="52" spans="1:9" x14ac:dyDescent="0.25">
      <c r="A52" s="5"/>
    </row>
    <row r="53" spans="1:9" x14ac:dyDescent="0.25">
      <c r="A53" s="5"/>
    </row>
  </sheetData>
  <mergeCells count="2">
    <mergeCell ref="A1:L1"/>
    <mergeCell ref="A47:K47"/>
  </mergeCells>
  <phoneticPr fontId="16" type="noConversion"/>
  <printOptions horizontalCentered="1" verticalCentered="1"/>
  <pageMargins left="0.23622047244094491" right="0.23622047244094491" top="0" bottom="0.35433070866141736" header="0.31496062992125984" footer="0.31496062992125984"/>
  <pageSetup paperSize="9" scale="85" firstPageNumber="3" orientation="landscape" useFirstPageNumber="1" verticalDpi="0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4BEE0-FF76-4FDA-8DB0-A94C93B23713}">
  <dimension ref="A1:F35"/>
  <sheetViews>
    <sheetView workbookViewId="0">
      <selection activeCell="H28" sqref="H28"/>
    </sheetView>
  </sheetViews>
  <sheetFormatPr defaultRowHeight="15" x14ac:dyDescent="0.25"/>
  <cols>
    <col min="1" max="2" width="10.7109375" bestFit="1" customWidth="1"/>
    <col min="4" max="6" width="10.7109375" bestFit="1" customWidth="1"/>
  </cols>
  <sheetData>
    <row r="1" spans="1:6" x14ac:dyDescent="0.25">
      <c r="A1" s="270">
        <v>13760.08</v>
      </c>
      <c r="B1" s="270"/>
      <c r="D1" s="270">
        <v>12505.5</v>
      </c>
      <c r="E1" s="270"/>
    </row>
    <row r="2" spans="1:6" x14ac:dyDescent="0.25">
      <c r="A2" s="271" t="s">
        <v>187</v>
      </c>
      <c r="B2" s="271"/>
      <c r="D2" s="272" t="s">
        <v>190</v>
      </c>
      <c r="E2" s="273"/>
    </row>
    <row r="3" spans="1:6" x14ac:dyDescent="0.25">
      <c r="A3" s="68">
        <v>44352</v>
      </c>
      <c r="B3" s="68">
        <v>44562</v>
      </c>
      <c r="D3" s="68">
        <v>44477</v>
      </c>
      <c r="E3" s="68">
        <v>44562</v>
      </c>
      <c r="F3" s="66"/>
    </row>
    <row r="4" spans="1:6" x14ac:dyDescent="0.25">
      <c r="A4" s="68">
        <v>44561</v>
      </c>
      <c r="B4" s="68">
        <v>44717</v>
      </c>
      <c r="D4" s="68">
        <v>44561</v>
      </c>
      <c r="E4" s="68">
        <v>44842</v>
      </c>
      <c r="F4" s="66"/>
    </row>
    <row r="5" spans="1:6" x14ac:dyDescent="0.25">
      <c r="A5" s="3">
        <f>A4-A3+1</f>
        <v>210</v>
      </c>
      <c r="B5" s="3">
        <f>B4-B3</f>
        <v>155</v>
      </c>
      <c r="D5" s="3">
        <f>D4-D3+1</f>
        <v>85</v>
      </c>
      <c r="E5" s="3">
        <f>E4-E3</f>
        <v>280</v>
      </c>
    </row>
    <row r="6" spans="1:6" x14ac:dyDescent="0.25">
      <c r="A6" s="3"/>
      <c r="B6" s="3"/>
      <c r="D6" s="3"/>
      <c r="E6" s="3"/>
    </row>
    <row r="7" spans="1:6" x14ac:dyDescent="0.25">
      <c r="A7" s="69">
        <f>A1/365*A5</f>
        <v>7916.7583561643833</v>
      </c>
      <c r="B7" s="69">
        <f>A1/365*B5</f>
        <v>5843.3216438356167</v>
      </c>
      <c r="D7" s="69">
        <f>D1/365*D5</f>
        <v>2912.2397260273974</v>
      </c>
      <c r="E7" s="69">
        <f>D1/365*E5</f>
        <v>9593.2602739726026</v>
      </c>
    </row>
    <row r="8" spans="1:6" x14ac:dyDescent="0.25">
      <c r="A8" s="70" t="s">
        <v>189</v>
      </c>
      <c r="B8" s="70" t="s">
        <v>188</v>
      </c>
      <c r="D8" s="1" t="s">
        <v>189</v>
      </c>
      <c r="E8" s="1" t="s">
        <v>188</v>
      </c>
    </row>
    <row r="9" spans="1:6" x14ac:dyDescent="0.25">
      <c r="A9" s="67"/>
      <c r="B9" s="67"/>
    </row>
    <row r="10" spans="1:6" x14ac:dyDescent="0.25">
      <c r="A10" s="270">
        <v>2808.04</v>
      </c>
      <c r="B10" s="270"/>
      <c r="D10" s="270">
        <v>1727.78</v>
      </c>
      <c r="E10" s="270"/>
    </row>
    <row r="11" spans="1:6" x14ac:dyDescent="0.25">
      <c r="A11" s="271" t="s">
        <v>191</v>
      </c>
      <c r="B11" s="271"/>
      <c r="D11" s="271" t="s">
        <v>192</v>
      </c>
      <c r="E11" s="271"/>
    </row>
    <row r="12" spans="1:6" x14ac:dyDescent="0.25">
      <c r="A12" s="68">
        <v>44224</v>
      </c>
      <c r="B12" s="68">
        <v>44562</v>
      </c>
      <c r="D12" s="68">
        <v>44224</v>
      </c>
      <c r="E12" s="68">
        <v>44562</v>
      </c>
    </row>
    <row r="13" spans="1:6" x14ac:dyDescent="0.25">
      <c r="A13" s="68">
        <v>44561</v>
      </c>
      <c r="B13" s="68">
        <v>44589</v>
      </c>
      <c r="D13" s="68">
        <v>44561</v>
      </c>
      <c r="E13" s="68">
        <v>44589</v>
      </c>
    </row>
    <row r="14" spans="1:6" x14ac:dyDescent="0.25">
      <c r="A14" s="3">
        <f>A13-A12+1</f>
        <v>338</v>
      </c>
      <c r="B14" s="3">
        <f>B13-B12</f>
        <v>27</v>
      </c>
      <c r="D14" s="3">
        <f>D13-D12+1</f>
        <v>338</v>
      </c>
      <c r="E14" s="3">
        <f>E13-E12</f>
        <v>27</v>
      </c>
    </row>
    <row r="15" spans="1:6" x14ac:dyDescent="0.25">
      <c r="A15" s="3"/>
      <c r="B15" s="3"/>
      <c r="D15" s="3"/>
      <c r="E15" s="3"/>
    </row>
    <row r="16" spans="1:6" x14ac:dyDescent="0.25">
      <c r="A16" s="69">
        <f>A10/365*A14</f>
        <v>2600.3219726027396</v>
      </c>
      <c r="B16" s="69">
        <f>A10/365*B14</f>
        <v>207.71802739726027</v>
      </c>
      <c r="D16" s="69">
        <f>D10/365*D14</f>
        <v>1599.971616438356</v>
      </c>
      <c r="E16" s="69">
        <f>D10/365*E14</f>
        <v>127.80838356164382</v>
      </c>
    </row>
    <row r="17" spans="1:6" x14ac:dyDescent="0.25">
      <c r="A17" s="1" t="s">
        <v>189</v>
      </c>
      <c r="B17" s="1" t="s">
        <v>188</v>
      </c>
      <c r="C17" s="4"/>
      <c r="D17" s="1" t="s">
        <v>189</v>
      </c>
      <c r="E17" s="1" t="s">
        <v>188</v>
      </c>
    </row>
    <row r="19" spans="1:6" x14ac:dyDescent="0.25">
      <c r="A19" s="270">
        <v>1409.6</v>
      </c>
      <c r="B19" s="270"/>
      <c r="C19" s="67"/>
      <c r="D19" s="270">
        <v>1409.6</v>
      </c>
      <c r="E19" s="270"/>
    </row>
    <row r="20" spans="1:6" x14ac:dyDescent="0.25">
      <c r="A20" s="269" t="s">
        <v>193</v>
      </c>
      <c r="B20" s="269"/>
      <c r="D20" s="269" t="s">
        <v>194</v>
      </c>
      <c r="E20" s="269"/>
    </row>
    <row r="21" spans="1:6" x14ac:dyDescent="0.25">
      <c r="A21" s="68">
        <v>44259</v>
      </c>
      <c r="B21" s="68">
        <v>44562</v>
      </c>
      <c r="D21" s="68">
        <v>44259</v>
      </c>
      <c r="E21" s="68">
        <v>44562</v>
      </c>
    </row>
    <row r="22" spans="1:6" x14ac:dyDescent="0.25">
      <c r="A22" s="68">
        <v>44561</v>
      </c>
      <c r="B22" s="68">
        <v>44624</v>
      </c>
      <c r="D22" s="68">
        <v>44561</v>
      </c>
      <c r="E22" s="68">
        <v>44624</v>
      </c>
    </row>
    <row r="23" spans="1:6" x14ac:dyDescent="0.25">
      <c r="A23" s="3">
        <f>A22-A21+1</f>
        <v>303</v>
      </c>
      <c r="B23" s="3">
        <f>B22-B21</f>
        <v>62</v>
      </c>
      <c r="D23" s="3">
        <f>D22-D21+1</f>
        <v>303</v>
      </c>
      <c r="E23" s="3">
        <f>E22-E21</f>
        <v>62</v>
      </c>
    </row>
    <row r="24" spans="1:6" x14ac:dyDescent="0.25">
      <c r="A24" s="3"/>
      <c r="B24" s="3"/>
      <c r="D24" s="3"/>
      <c r="E24" s="3"/>
      <c r="F24" t="s">
        <v>13</v>
      </c>
    </row>
    <row r="25" spans="1:6" x14ac:dyDescent="0.25">
      <c r="A25" s="69">
        <f>A19/365*A23</f>
        <v>1170.1610958904109</v>
      </c>
      <c r="B25" s="69">
        <f>A19/365*B23</f>
        <v>239.43890410958903</v>
      </c>
      <c r="D25" s="69">
        <f>D19/365*D23</f>
        <v>1170.1610958904109</v>
      </c>
      <c r="E25" s="69">
        <f>D19/365*E23</f>
        <v>239.43890410958903</v>
      </c>
    </row>
    <row r="26" spans="1:6" x14ac:dyDescent="0.25">
      <c r="A26" s="1" t="s">
        <v>189</v>
      </c>
      <c r="B26" s="1" t="s">
        <v>188</v>
      </c>
      <c r="C26" s="4"/>
      <c r="D26" s="1" t="s">
        <v>189</v>
      </c>
      <c r="E26" s="1" t="s">
        <v>188</v>
      </c>
    </row>
    <row r="27" spans="1:6" x14ac:dyDescent="0.25">
      <c r="A27" s="4"/>
      <c r="B27" s="4"/>
      <c r="C27" s="4"/>
      <c r="D27" s="4"/>
      <c r="E27" s="4"/>
    </row>
    <row r="28" spans="1:6" x14ac:dyDescent="0.25">
      <c r="A28" s="270">
        <v>1409.6</v>
      </c>
      <c r="B28" s="270"/>
      <c r="D28" s="270">
        <v>3984.79</v>
      </c>
      <c r="E28" s="270"/>
    </row>
    <row r="29" spans="1:6" x14ac:dyDescent="0.25">
      <c r="A29" s="269" t="s">
        <v>193</v>
      </c>
      <c r="B29" s="269"/>
      <c r="D29" s="269" t="s">
        <v>195</v>
      </c>
      <c r="E29" s="269"/>
    </row>
    <row r="30" spans="1:6" x14ac:dyDescent="0.25">
      <c r="A30" s="68">
        <v>44259</v>
      </c>
      <c r="B30" s="68">
        <v>44562</v>
      </c>
      <c r="D30" s="68">
        <v>44559</v>
      </c>
      <c r="E30" s="68">
        <v>44562</v>
      </c>
    </row>
    <row r="31" spans="1:6" x14ac:dyDescent="0.25">
      <c r="A31" s="68">
        <v>44561</v>
      </c>
      <c r="B31" s="68">
        <v>44624</v>
      </c>
      <c r="D31" s="68">
        <v>44561</v>
      </c>
      <c r="E31" s="68">
        <v>44924</v>
      </c>
    </row>
    <row r="32" spans="1:6" x14ac:dyDescent="0.25">
      <c r="A32" s="3">
        <f>A31-A30+1</f>
        <v>303</v>
      </c>
      <c r="B32" s="3">
        <f>B31-B30</f>
        <v>62</v>
      </c>
      <c r="D32" s="3">
        <f>D31-D30+1</f>
        <v>3</v>
      </c>
      <c r="E32" s="3">
        <f>E31-E30</f>
        <v>362</v>
      </c>
    </row>
    <row r="33" spans="1:5" x14ac:dyDescent="0.25">
      <c r="A33" s="3"/>
      <c r="B33" s="3"/>
      <c r="D33" s="3"/>
      <c r="E33" s="3"/>
    </row>
    <row r="34" spans="1:5" x14ac:dyDescent="0.25">
      <c r="A34" s="69">
        <f>A28/365*A32</f>
        <v>1170.1610958904109</v>
      </c>
      <c r="B34" s="69">
        <f>A28/365*B32</f>
        <v>239.43890410958903</v>
      </c>
      <c r="D34" s="69">
        <f>D28/365*D32</f>
        <v>32.751698630136985</v>
      </c>
      <c r="E34" s="69">
        <f>D28/365*E32</f>
        <v>3952.0383013698629</v>
      </c>
    </row>
    <row r="35" spans="1:5" x14ac:dyDescent="0.25">
      <c r="A35" s="1" t="s">
        <v>189</v>
      </c>
      <c r="B35" s="1" t="s">
        <v>188</v>
      </c>
      <c r="D35" s="1" t="s">
        <v>189</v>
      </c>
      <c r="E35" s="1" t="s">
        <v>188</v>
      </c>
    </row>
  </sheetData>
  <mergeCells count="16">
    <mergeCell ref="A29:B29"/>
    <mergeCell ref="D28:E28"/>
    <mergeCell ref="D29:E29"/>
    <mergeCell ref="A1:B1"/>
    <mergeCell ref="A2:B2"/>
    <mergeCell ref="D1:E1"/>
    <mergeCell ref="D2:E2"/>
    <mergeCell ref="A10:B10"/>
    <mergeCell ref="A11:B11"/>
    <mergeCell ref="D10:E10"/>
    <mergeCell ref="D11:E11"/>
    <mergeCell ref="A19:B19"/>
    <mergeCell ref="A20:B20"/>
    <mergeCell ref="D19:E19"/>
    <mergeCell ref="D20:E20"/>
    <mergeCell ref="A28:B2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2F61E-07D4-49B5-A6FF-567F382BBA13}">
  <sheetPr>
    <pageSetUpPr fitToPage="1"/>
  </sheetPr>
  <dimension ref="A1:K21"/>
  <sheetViews>
    <sheetView workbookViewId="0">
      <selection activeCell="J3" sqref="J3"/>
    </sheetView>
  </sheetViews>
  <sheetFormatPr defaultRowHeight="15" x14ac:dyDescent="0.25"/>
  <cols>
    <col min="1" max="1" width="5.5703125" customWidth="1"/>
    <col min="2" max="2" width="9.85546875" style="6" customWidth="1"/>
    <col min="3" max="3" width="44" customWidth="1"/>
    <col min="4" max="4" width="19" customWidth="1"/>
    <col min="5" max="5" width="10" customWidth="1"/>
    <col min="6" max="6" width="11.7109375" customWidth="1"/>
    <col min="7" max="7" width="20.28515625" customWidth="1"/>
    <col min="8" max="8" width="5.5703125" style="4" customWidth="1"/>
    <col min="9" max="9" width="6.7109375" style="4" customWidth="1"/>
    <col min="10" max="10" width="12.28515625" style="4" customWidth="1"/>
    <col min="11" max="11" width="19.42578125" customWidth="1"/>
  </cols>
  <sheetData>
    <row r="1" spans="1:11" ht="25.5" customHeight="1" thickBot="1" x14ac:dyDescent="0.3">
      <c r="A1" s="276" t="s">
        <v>286</v>
      </c>
      <c r="B1" s="277"/>
      <c r="C1" s="277"/>
      <c r="D1" s="277"/>
      <c r="E1" s="277"/>
      <c r="F1" s="277"/>
      <c r="G1" s="277"/>
      <c r="H1" s="277"/>
      <c r="I1" s="277"/>
      <c r="J1" s="277"/>
      <c r="K1" s="278"/>
    </row>
    <row r="2" spans="1:11" ht="0.75" customHeight="1" thickBot="1" x14ac:dyDescent="0.3">
      <c r="A2" s="5"/>
      <c r="E2" s="4"/>
      <c r="F2" s="4"/>
      <c r="K2" s="43"/>
    </row>
    <row r="3" spans="1:11" s="48" customFormat="1" ht="39" customHeight="1" thickBot="1" x14ac:dyDescent="0.3">
      <c r="A3" s="15" t="s">
        <v>43</v>
      </c>
      <c r="B3" s="17" t="s">
        <v>44</v>
      </c>
      <c r="C3" s="17" t="s">
        <v>45</v>
      </c>
      <c r="D3" s="17" t="s">
        <v>46</v>
      </c>
      <c r="E3" s="16" t="s">
        <v>47</v>
      </c>
      <c r="F3" s="16" t="s">
        <v>277</v>
      </c>
      <c r="G3" s="17" t="s">
        <v>48</v>
      </c>
      <c r="H3" s="17" t="s">
        <v>49</v>
      </c>
      <c r="I3" s="17" t="s">
        <v>50</v>
      </c>
      <c r="J3" s="74" t="s">
        <v>144</v>
      </c>
      <c r="K3" s="49" t="s">
        <v>209</v>
      </c>
    </row>
    <row r="4" spans="1:11" s="8" customFormat="1" ht="15.75" thickTop="1" x14ac:dyDescent="0.25">
      <c r="A4" s="84" t="s">
        <v>6</v>
      </c>
      <c r="B4" s="139" t="s">
        <v>143</v>
      </c>
      <c r="C4" s="138" t="s">
        <v>148</v>
      </c>
      <c r="D4" s="138" t="s">
        <v>206</v>
      </c>
      <c r="E4" s="85">
        <v>2018</v>
      </c>
      <c r="F4" s="120">
        <v>191331.09</v>
      </c>
      <c r="G4" s="96" t="s">
        <v>149</v>
      </c>
      <c r="H4" s="85">
        <v>235</v>
      </c>
      <c r="I4" s="85">
        <v>18000</v>
      </c>
      <c r="J4" s="163">
        <v>45813</v>
      </c>
      <c r="K4" s="47"/>
    </row>
    <row r="5" spans="1:11" s="8" customFormat="1" x14ac:dyDescent="0.25">
      <c r="A5" s="84" t="s">
        <v>9</v>
      </c>
      <c r="B5" s="139" t="s">
        <v>168</v>
      </c>
      <c r="C5" s="138" t="s">
        <v>156</v>
      </c>
      <c r="D5" s="138" t="s">
        <v>75</v>
      </c>
      <c r="E5" s="85">
        <v>2019</v>
      </c>
      <c r="F5" s="120">
        <v>31149.93</v>
      </c>
      <c r="G5" s="96" t="s">
        <v>157</v>
      </c>
      <c r="H5" s="85">
        <v>44</v>
      </c>
      <c r="I5" s="85">
        <v>685</v>
      </c>
      <c r="J5" s="163">
        <v>46050</v>
      </c>
      <c r="K5" s="47"/>
    </row>
    <row r="6" spans="1:11" s="8" customFormat="1" x14ac:dyDescent="0.25">
      <c r="A6" s="84" t="s">
        <v>11</v>
      </c>
      <c r="B6" s="139" t="s">
        <v>199</v>
      </c>
      <c r="C6" s="138" t="s">
        <v>205</v>
      </c>
      <c r="D6" s="138" t="s">
        <v>206</v>
      </c>
      <c r="E6" s="85">
        <v>2021</v>
      </c>
      <c r="F6" s="120">
        <v>149313.16</v>
      </c>
      <c r="G6" s="96" t="s">
        <v>207</v>
      </c>
      <c r="H6" s="85">
        <v>235</v>
      </c>
      <c r="I6" s="85">
        <v>18000</v>
      </c>
      <c r="J6" s="163">
        <v>45938</v>
      </c>
      <c r="K6" s="47"/>
    </row>
    <row r="7" spans="1:11" s="8" customFormat="1" x14ac:dyDescent="0.25">
      <c r="A7" s="84" t="s">
        <v>59</v>
      </c>
      <c r="B7" s="139" t="s">
        <v>200</v>
      </c>
      <c r="C7" s="138" t="s">
        <v>202</v>
      </c>
      <c r="D7" s="138" t="s">
        <v>58</v>
      </c>
      <c r="E7" s="85">
        <v>2021</v>
      </c>
      <c r="F7" s="120">
        <v>30272.78</v>
      </c>
      <c r="G7" s="96" t="s">
        <v>201</v>
      </c>
      <c r="H7" s="85">
        <v>112</v>
      </c>
      <c r="I7" s="85">
        <v>1955</v>
      </c>
      <c r="J7" s="164">
        <v>46021</v>
      </c>
      <c r="K7" s="47"/>
    </row>
    <row r="8" spans="1:11" s="8" customFormat="1" x14ac:dyDescent="0.25">
      <c r="A8" s="84" t="s">
        <v>63</v>
      </c>
      <c r="B8" s="139" t="s">
        <v>212</v>
      </c>
      <c r="C8" s="138" t="s">
        <v>213</v>
      </c>
      <c r="D8" s="138" t="s">
        <v>111</v>
      </c>
      <c r="E8" s="85">
        <v>2022</v>
      </c>
      <c r="F8" s="120">
        <v>209851.35</v>
      </c>
      <c r="G8" s="96" t="s">
        <v>215</v>
      </c>
      <c r="H8" s="85">
        <v>210</v>
      </c>
      <c r="I8" s="85"/>
      <c r="J8" s="164">
        <v>45823</v>
      </c>
      <c r="K8" s="98"/>
    </row>
    <row r="9" spans="1:11" s="8" customFormat="1" x14ac:dyDescent="0.25">
      <c r="A9" s="84" t="s">
        <v>67</v>
      </c>
      <c r="B9" s="139" t="s">
        <v>223</v>
      </c>
      <c r="C9" s="138" t="s">
        <v>216</v>
      </c>
      <c r="D9" s="138" t="s">
        <v>58</v>
      </c>
      <c r="E9" s="85">
        <v>2022</v>
      </c>
      <c r="F9" s="120">
        <v>22596.97</v>
      </c>
      <c r="G9" s="96" t="s">
        <v>217</v>
      </c>
      <c r="H9" s="85">
        <v>31</v>
      </c>
      <c r="I9" s="85"/>
      <c r="J9" s="164">
        <v>45803</v>
      </c>
      <c r="K9" s="98"/>
    </row>
    <row r="10" spans="1:11" s="8" customFormat="1" ht="14.25" customHeight="1" x14ac:dyDescent="0.25">
      <c r="A10" s="84" t="s">
        <v>72</v>
      </c>
      <c r="B10" s="112" t="s">
        <v>220</v>
      </c>
      <c r="C10" s="138" t="s">
        <v>219</v>
      </c>
      <c r="D10" s="138" t="s">
        <v>111</v>
      </c>
      <c r="E10" s="85">
        <v>2022</v>
      </c>
      <c r="F10" s="120">
        <v>413763.36</v>
      </c>
      <c r="G10" s="96" t="s">
        <v>218</v>
      </c>
      <c r="H10" s="85">
        <v>272</v>
      </c>
      <c r="I10" s="85"/>
      <c r="J10" s="164">
        <v>45800</v>
      </c>
      <c r="K10" s="98"/>
    </row>
    <row r="11" spans="1:11" s="8" customFormat="1" ht="14.25" customHeight="1" x14ac:dyDescent="0.25">
      <c r="A11" s="84" t="s">
        <v>77</v>
      </c>
      <c r="B11" s="112" t="s">
        <v>227</v>
      </c>
      <c r="C11" s="165" t="s">
        <v>228</v>
      </c>
      <c r="D11" s="138" t="s">
        <v>111</v>
      </c>
      <c r="E11" s="85">
        <v>2021</v>
      </c>
      <c r="F11" s="120">
        <v>25482.400000000001</v>
      </c>
      <c r="G11" s="96">
        <v>191</v>
      </c>
      <c r="H11" s="85"/>
      <c r="I11" s="85"/>
      <c r="J11" s="164">
        <v>45795</v>
      </c>
      <c r="K11" s="98"/>
    </row>
    <row r="12" spans="1:11" s="8" customFormat="1" x14ac:dyDescent="0.25">
      <c r="A12" s="84" t="s">
        <v>79</v>
      </c>
      <c r="B12" s="139" t="s">
        <v>278</v>
      </c>
      <c r="C12" s="166" t="s">
        <v>243</v>
      </c>
      <c r="D12" s="138" t="s">
        <v>241</v>
      </c>
      <c r="E12" s="85">
        <v>2023</v>
      </c>
      <c r="F12" s="120">
        <v>225596.96</v>
      </c>
      <c r="G12" s="96" t="s">
        <v>238</v>
      </c>
      <c r="H12" s="85">
        <v>55</v>
      </c>
      <c r="I12" s="85">
        <v>5000</v>
      </c>
      <c r="J12" s="163">
        <v>45862</v>
      </c>
      <c r="K12" s="98"/>
    </row>
    <row r="13" spans="1:11" s="8" customFormat="1" x14ac:dyDescent="0.25">
      <c r="A13" s="84" t="s">
        <v>83</v>
      </c>
      <c r="B13" s="96" t="s">
        <v>279</v>
      </c>
      <c r="C13" s="166" t="s">
        <v>247</v>
      </c>
      <c r="D13" s="138" t="s">
        <v>206</v>
      </c>
      <c r="E13" s="85">
        <v>2023</v>
      </c>
      <c r="F13" s="120">
        <v>29721.25</v>
      </c>
      <c r="G13" s="96" t="s">
        <v>248</v>
      </c>
      <c r="H13" s="85">
        <v>77</v>
      </c>
      <c r="I13" s="167">
        <v>2230</v>
      </c>
      <c r="J13" s="164">
        <v>45848</v>
      </c>
      <c r="K13" s="98"/>
    </row>
    <row r="14" spans="1:11" s="8" customFormat="1" x14ac:dyDescent="0.25">
      <c r="A14" s="84" t="s">
        <v>86</v>
      </c>
      <c r="B14" s="96" t="s">
        <v>280</v>
      </c>
      <c r="C14" s="166" t="s">
        <v>245</v>
      </c>
      <c r="D14" s="138" t="s">
        <v>206</v>
      </c>
      <c r="E14" s="85">
        <v>2023</v>
      </c>
      <c r="F14" s="120">
        <v>50250</v>
      </c>
      <c r="G14" s="96" t="s">
        <v>246</v>
      </c>
      <c r="H14" s="85">
        <v>10</v>
      </c>
      <c r="I14" s="167">
        <v>2100</v>
      </c>
      <c r="J14" s="164">
        <v>45977</v>
      </c>
      <c r="K14" s="98"/>
    </row>
    <row r="15" spans="1:11" s="8" customFormat="1" x14ac:dyDescent="0.25">
      <c r="A15" s="84" t="s">
        <v>87</v>
      </c>
      <c r="B15" s="139" t="s">
        <v>281</v>
      </c>
      <c r="C15" s="168" t="s">
        <v>275</v>
      </c>
      <c r="D15" s="138" t="s">
        <v>206</v>
      </c>
      <c r="E15" s="112">
        <v>2024</v>
      </c>
      <c r="F15" s="169">
        <v>362200</v>
      </c>
      <c r="G15" s="139" t="s">
        <v>261</v>
      </c>
      <c r="H15" s="112">
        <v>263</v>
      </c>
      <c r="I15" s="112">
        <v>7698</v>
      </c>
      <c r="J15" s="164">
        <v>45930</v>
      </c>
      <c r="K15" s="98"/>
    </row>
    <row r="16" spans="1:11" s="82" customFormat="1" x14ac:dyDescent="0.25">
      <c r="A16" s="84" t="s">
        <v>88</v>
      </c>
      <c r="B16" s="139" t="s">
        <v>282</v>
      </c>
      <c r="C16" s="166" t="s">
        <v>276</v>
      </c>
      <c r="D16" s="138" t="s">
        <v>206</v>
      </c>
      <c r="E16" s="85">
        <v>2023</v>
      </c>
      <c r="F16" s="120">
        <v>129750</v>
      </c>
      <c r="G16" s="96" t="s">
        <v>268</v>
      </c>
      <c r="H16" s="85">
        <v>88</v>
      </c>
      <c r="I16" s="85">
        <v>1898</v>
      </c>
      <c r="J16" s="163">
        <v>45856</v>
      </c>
      <c r="K16" s="98"/>
    </row>
    <row r="17" spans="1:11" x14ac:dyDescent="0.25">
      <c r="A17" s="84" t="s">
        <v>89</v>
      </c>
      <c r="B17" s="96" t="s">
        <v>283</v>
      </c>
      <c r="C17" s="170" t="s">
        <v>271</v>
      </c>
      <c r="D17" s="71" t="s">
        <v>206</v>
      </c>
      <c r="E17" s="85">
        <v>2024</v>
      </c>
      <c r="F17" s="120">
        <v>49875</v>
      </c>
      <c r="G17" s="96" t="s">
        <v>272</v>
      </c>
      <c r="H17" s="112">
        <v>106</v>
      </c>
      <c r="I17" s="112">
        <v>3100</v>
      </c>
      <c r="J17" s="164">
        <v>45805</v>
      </c>
      <c r="K17" s="98"/>
    </row>
    <row r="18" spans="1:11" ht="15.75" thickBot="1" x14ac:dyDescent="0.3">
      <c r="A18" s="143" t="s">
        <v>169</v>
      </c>
      <c r="B18" s="155" t="s">
        <v>227</v>
      </c>
      <c r="C18" s="171" t="s">
        <v>273</v>
      </c>
      <c r="D18" s="172" t="s">
        <v>111</v>
      </c>
      <c r="E18" s="155">
        <v>2024</v>
      </c>
      <c r="F18" s="123">
        <v>74625</v>
      </c>
      <c r="G18" s="101" t="s">
        <v>274</v>
      </c>
      <c r="H18" s="173">
        <v>18</v>
      </c>
      <c r="I18" s="173"/>
      <c r="J18" s="174">
        <v>45773</v>
      </c>
      <c r="K18" s="140"/>
    </row>
    <row r="19" spans="1:11" ht="19.5" thickBot="1" x14ac:dyDescent="0.3">
      <c r="A19" s="189" t="s">
        <v>161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41"/>
    </row>
    <row r="20" spans="1:11" x14ac:dyDescent="0.25">
      <c r="A20" s="274" t="s">
        <v>242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74"/>
    </row>
    <row r="21" spans="1:11" x14ac:dyDescent="0.25">
      <c r="A21" s="275"/>
      <c r="B21" s="275"/>
      <c r="C21" s="275"/>
      <c r="D21" s="275"/>
      <c r="E21" s="275"/>
      <c r="F21" s="275"/>
      <c r="G21" s="275"/>
      <c r="H21" s="275"/>
      <c r="I21" s="275"/>
      <c r="J21" s="275"/>
      <c r="K21" s="275"/>
    </row>
  </sheetData>
  <mergeCells count="4">
    <mergeCell ref="A20:K20"/>
    <mergeCell ref="A21:K21"/>
    <mergeCell ref="A1:K1"/>
    <mergeCell ref="A19:J19"/>
  </mergeCells>
  <phoneticPr fontId="16" type="noConversion"/>
  <printOptions horizontalCentered="1"/>
  <pageMargins left="0.11811023622047245" right="0.11811023622047245" top="0.55118110236220474" bottom="0.15748031496062992" header="0.31496062992125984" footer="0.31496062992125984"/>
  <pageSetup paperSize="9" scale="87" firstPageNumber="4" orientation="landscape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1"/>
  <sheetViews>
    <sheetView workbookViewId="0">
      <selection activeCell="H25" sqref="H25"/>
    </sheetView>
  </sheetViews>
  <sheetFormatPr defaultRowHeight="15" x14ac:dyDescent="0.25"/>
  <cols>
    <col min="2" max="2" width="28.85546875" bestFit="1" customWidth="1"/>
    <col min="3" max="3" width="20" customWidth="1"/>
    <col min="4" max="4" width="18.5703125" bestFit="1" customWidth="1"/>
    <col min="5" max="5" width="10" bestFit="1" customWidth="1"/>
    <col min="6" max="6" width="10.42578125" customWidth="1"/>
    <col min="7" max="7" width="16.140625" customWidth="1"/>
    <col min="8" max="8" width="14.85546875" customWidth="1"/>
  </cols>
  <sheetData>
    <row r="1" spans="1:8" x14ac:dyDescent="0.25">
      <c r="A1" s="6"/>
      <c r="B1" s="6"/>
      <c r="C1" s="6"/>
      <c r="D1" s="6"/>
      <c r="E1" s="6"/>
      <c r="F1" s="6"/>
      <c r="G1" s="6"/>
    </row>
    <row r="2" spans="1:8" ht="15.75" thickBot="1" x14ac:dyDescent="0.3"/>
    <row r="3" spans="1:8" ht="30" customHeight="1" x14ac:dyDescent="0.45">
      <c r="A3" s="280" t="s">
        <v>125</v>
      </c>
      <c r="B3" s="281"/>
      <c r="C3" s="281"/>
      <c r="D3" s="282"/>
      <c r="E3" s="282"/>
      <c r="F3" s="282"/>
      <c r="G3" s="282"/>
      <c r="H3" s="283"/>
    </row>
    <row r="4" spans="1:8" s="7" customFormat="1" ht="20.25" customHeight="1" x14ac:dyDescent="0.3">
      <c r="A4" s="287" t="s">
        <v>126</v>
      </c>
      <c r="B4" s="288"/>
      <c r="C4" s="288"/>
      <c r="D4" s="291" t="s">
        <v>127</v>
      </c>
      <c r="E4" s="292"/>
      <c r="F4" s="292"/>
      <c r="G4" s="292"/>
      <c r="H4" s="293"/>
    </row>
    <row r="5" spans="1:8" ht="15.75" customHeight="1" thickBot="1" x14ac:dyDescent="0.35">
      <c r="A5" s="289"/>
      <c r="B5" s="290"/>
      <c r="C5" s="290"/>
      <c r="D5" s="294" t="s">
        <v>208</v>
      </c>
      <c r="E5" s="295"/>
      <c r="F5" s="295"/>
      <c r="G5" s="295"/>
      <c r="H5" s="296"/>
    </row>
    <row r="6" spans="1:8" s="8" customFormat="1" ht="27.95" customHeight="1" thickTop="1" x14ac:dyDescent="0.25">
      <c r="A6" s="308" t="s">
        <v>128</v>
      </c>
      <c r="B6" s="309"/>
      <c r="C6" s="310"/>
      <c r="D6" s="297"/>
      <c r="E6" s="298"/>
      <c r="F6" s="298"/>
      <c r="G6" s="298"/>
      <c r="H6" s="299"/>
    </row>
    <row r="7" spans="1:8" s="8" customFormat="1" ht="27.95" customHeight="1" x14ac:dyDescent="0.25">
      <c r="A7" s="9" t="s">
        <v>129</v>
      </c>
      <c r="B7" s="10"/>
      <c r="C7" s="10"/>
      <c r="D7" s="300"/>
      <c r="E7" s="301"/>
      <c r="F7" s="301"/>
      <c r="G7" s="301"/>
      <c r="H7" s="302"/>
    </row>
    <row r="8" spans="1:8" s="8" customFormat="1" ht="27.95" customHeight="1" x14ac:dyDescent="0.25">
      <c r="A8" s="9" t="s">
        <v>130</v>
      </c>
      <c r="B8" s="10"/>
      <c r="C8" s="10"/>
      <c r="D8" s="300"/>
      <c r="E8" s="303"/>
      <c r="F8" s="303"/>
      <c r="G8" s="303"/>
      <c r="H8" s="304"/>
    </row>
    <row r="9" spans="1:8" s="8" customFormat="1" ht="27.95" customHeight="1" x14ac:dyDescent="0.25">
      <c r="A9" s="9" t="s">
        <v>293</v>
      </c>
      <c r="B9" s="10"/>
      <c r="C9" s="10"/>
      <c r="D9" s="144"/>
      <c r="E9" s="145"/>
      <c r="F9" s="145"/>
      <c r="G9" s="145"/>
      <c r="H9" s="146"/>
    </row>
    <row r="10" spans="1:8" s="8" customFormat="1" ht="27.95" customHeight="1" x14ac:dyDescent="0.25">
      <c r="A10" s="9" t="s">
        <v>287</v>
      </c>
      <c r="B10" s="10"/>
      <c r="C10" s="10"/>
      <c r="D10" s="300"/>
      <c r="E10" s="301"/>
      <c r="F10" s="301"/>
      <c r="G10" s="301"/>
      <c r="H10" s="302"/>
    </row>
    <row r="11" spans="1:8" s="8" customFormat="1" ht="27.95" customHeight="1" thickBot="1" x14ac:dyDescent="0.3">
      <c r="A11" s="9" t="s">
        <v>288</v>
      </c>
      <c r="B11" s="10"/>
      <c r="C11" s="10"/>
      <c r="D11" s="311"/>
      <c r="E11" s="312"/>
      <c r="F11" s="312"/>
      <c r="G11" s="312"/>
      <c r="H11" s="313"/>
    </row>
    <row r="12" spans="1:8" ht="30" customHeight="1" thickBot="1" x14ac:dyDescent="0.3">
      <c r="A12" s="284" t="s">
        <v>232</v>
      </c>
      <c r="B12" s="285"/>
      <c r="C12" s="286"/>
      <c r="D12" s="305"/>
      <c r="E12" s="306"/>
      <c r="F12" s="306"/>
      <c r="G12" s="306"/>
      <c r="H12" s="307"/>
    </row>
    <row r="16" spans="1:8" x14ac:dyDescent="0.25">
      <c r="B16" s="4" t="s">
        <v>131</v>
      </c>
      <c r="F16" s="279" t="s">
        <v>132</v>
      </c>
      <c r="G16" s="279"/>
      <c r="H16" s="279"/>
    </row>
    <row r="19" spans="2:8" x14ac:dyDescent="0.25">
      <c r="B19" s="11"/>
      <c r="F19" s="11"/>
      <c r="G19" s="11"/>
      <c r="H19" s="11"/>
    </row>
    <row r="21" spans="2:8" x14ac:dyDescent="0.25">
      <c r="B21" t="s">
        <v>13</v>
      </c>
    </row>
  </sheetData>
  <mergeCells count="13">
    <mergeCell ref="F16:H16"/>
    <mergeCell ref="A3:H3"/>
    <mergeCell ref="A12:C12"/>
    <mergeCell ref="A4:C5"/>
    <mergeCell ref="D4:H4"/>
    <mergeCell ref="D5:H5"/>
    <mergeCell ref="D6:H6"/>
    <mergeCell ref="D7:H7"/>
    <mergeCell ref="D8:H8"/>
    <mergeCell ref="D10:H10"/>
    <mergeCell ref="D12:H12"/>
    <mergeCell ref="A6:C6"/>
    <mergeCell ref="D11:H11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firstPageNumber="5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6</vt:i4>
      </vt:variant>
    </vt:vector>
  </HeadingPairs>
  <TitlesOfParts>
    <vt:vector size="13" baseType="lpstr">
      <vt:lpstr>OSIGURANJE IMOVINE</vt:lpstr>
      <vt:lpstr>OSIGURANJE OD ODGOVORNOSTI</vt:lpstr>
      <vt:lpstr>OSIGURANJE MENADŽERA</vt:lpstr>
      <vt:lpstr>AO</vt:lpstr>
      <vt:lpstr>List1</vt:lpstr>
      <vt:lpstr>KASKO</vt:lpstr>
      <vt:lpstr>REKAPITULACIJA</vt:lpstr>
      <vt:lpstr>AO!Podrucje_ispisa</vt:lpstr>
      <vt:lpstr>KASKO!Podrucje_ispisa</vt:lpstr>
      <vt:lpstr>'OSIGURANJE IMOVINE'!Podrucje_ispisa</vt:lpstr>
      <vt:lpstr>'OSIGURANJE MENADŽERA'!Podrucje_ispisa</vt:lpstr>
      <vt:lpstr>'OSIGURANJE OD ODGOVORNOSTI'!Podrucje_ispisa</vt:lpstr>
      <vt:lpstr>REKAPITULACIJA!Podrucje_ispisa</vt:lpstr>
    </vt:vector>
  </TitlesOfParts>
  <Manager/>
  <Company>Komunalno poduzeće d.o.o. Križevci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Hrvoje Poharc</dc:creator>
  <cp:keywords/>
  <dc:description/>
  <cp:lastModifiedBy>Ivana &lt;ivana@komunalno.hr&gt;</cp:lastModifiedBy>
  <cp:revision/>
  <cp:lastPrinted>2025-04-10T07:33:44Z</cp:lastPrinted>
  <dcterms:created xsi:type="dcterms:W3CDTF">2010-12-29T10:30:43Z</dcterms:created>
  <dcterms:modified xsi:type="dcterms:W3CDTF">2025-04-10T07:38:37Z</dcterms:modified>
  <cp:category/>
  <cp:contentStatus/>
</cp:coreProperties>
</file>